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024\"/>
    </mc:Choice>
  </mc:AlternateContent>
  <bookViews>
    <workbookView xWindow="-645" yWindow="-120" windowWidth="19320" windowHeight="5655"/>
  </bookViews>
  <sheets>
    <sheet name="Cover" sheetId="31" r:id="rId1"/>
    <sheet name="Revision" sheetId="32" r:id="rId2"/>
    <sheet name="Abb" sheetId="29" r:id="rId3"/>
    <sheet name="Calculation" sheetId="37" r:id="rId4"/>
    <sheet name="PPL" sheetId="38" r:id="rId5"/>
  </sheets>
  <externalReferences>
    <externalReference r:id="rId6"/>
  </externalReferences>
  <definedNames>
    <definedName name="_Fill" localSheetId="3" hidden="1">#REF!</definedName>
    <definedName name="_Fill" localSheetId="4" hidden="1">#REF!</definedName>
    <definedName name="_Fill" localSheetId="1" hidden="1">#REF!</definedName>
    <definedName name="_Fill" hidden="1">#REF!</definedName>
    <definedName name="_xlnm._FilterDatabase" localSheetId="4" hidden="1">PPL!$A$4:$AA$6</definedName>
    <definedName name="_Parse_Out" localSheetId="3" hidden="1">#REF!</definedName>
    <definedName name="_Parse_Out" localSheetId="4" hidden="1">#REF!</definedName>
    <definedName name="_Parse_Out" localSheetId="1" hidden="1">#REF!</definedName>
    <definedName name="_Parse_Out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Abb!$A$1:$D$51</definedName>
    <definedName name="_xlnm.Print_Area" localSheetId="3">Calculation!$A$1:$AM$37</definedName>
    <definedName name="_xlnm.Print_Area" localSheetId="0">Cover!$A$1:$AM$51</definedName>
    <definedName name="_xlnm.Print_Area" localSheetId="4">PPL!$A$1:$AA$19</definedName>
    <definedName name="_xlnm.Print_Area" localSheetId="1">Revision!$A$1:$AM$62</definedName>
    <definedName name="wrn.CALCULATION._.COVER." localSheetId="3" hidden="1">{#N/A,#N/A,FALSE,"CALC TITLE PAGE";#N/A,#N/A,FALSE,"TABLE OF CONTENTS"}</definedName>
    <definedName name="wrn.CALCULATION._.COVER." localSheetId="0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 calcMode="manual"/>
  <fileRecoveryPr repairLoad="1"/>
</workbook>
</file>

<file path=xl/calcChain.xml><?xml version="1.0" encoding="utf-8"?>
<calcChain xmlns="http://schemas.openxmlformats.org/spreadsheetml/2006/main">
  <c r="W5" i="38" l="1"/>
  <c r="U5" i="38"/>
  <c r="Q5" i="38"/>
  <c r="H5" i="38"/>
  <c r="X5" i="38" s="1"/>
  <c r="U8" i="32"/>
  <c r="S8" i="32"/>
  <c r="Q8" i="32"/>
  <c r="O8" i="32"/>
  <c r="M8" i="32"/>
  <c r="K8" i="32"/>
  <c r="Y5" i="38" l="1"/>
  <c r="Z5" i="38" l="1"/>
</calcChain>
</file>

<file path=xl/sharedStrings.xml><?xml version="1.0" encoding="utf-8"?>
<sst xmlns="http://schemas.openxmlformats.org/spreadsheetml/2006/main" count="193" uniqueCount="140">
  <si>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</si>
  <si>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</si>
  <si>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</si>
  <si>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</si>
  <si>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</si>
  <si>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</si>
  <si>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</si>
  <si>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</si>
  <si>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</si>
  <si>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</si>
  <si>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</si>
  <si>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</si>
  <si>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</si>
  <si>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</si>
  <si>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</si>
  <si>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</si>
  <si>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</si>
  <si>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</si>
  <si>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</si>
  <si>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</si>
  <si>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</si>
  <si>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</si>
  <si>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</si>
  <si>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</si>
  <si>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</si>
  <si>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</si>
  <si>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</si>
  <si>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</si>
  <si>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</si>
  <si>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</si>
  <si>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</si>
  <si>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</si>
  <si>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</si>
  <si>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</si>
  <si>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</si>
  <si>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</si>
  <si>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</si>
  <si>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</si>
  <si>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</si>
  <si>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</si>
  <si>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</si>
  <si>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</si>
  <si>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EL</t>
  </si>
  <si>
    <t>IFC</t>
  </si>
  <si>
    <t>LI</t>
  </si>
  <si>
    <t>0001</t>
  </si>
  <si>
    <t>H.Shakiba</t>
  </si>
  <si>
    <t>M.Mehrshad</t>
  </si>
  <si>
    <t>N : Normal Load</t>
  </si>
  <si>
    <t>E : Emergency Load</t>
  </si>
  <si>
    <t>I : Intermitant Load</t>
  </si>
  <si>
    <t>M: Motor</t>
  </si>
  <si>
    <t>F: Non-Motor</t>
  </si>
  <si>
    <t>Definition of API Factor</t>
  </si>
  <si>
    <t>1.1            for Motor Power &gt; 55kW</t>
  </si>
  <si>
    <t xml:space="preserve">1.25          for Motor Power &lt; 22kW, </t>
  </si>
  <si>
    <t>1.15          for Motor Power between, 22kW and 55kW</t>
  </si>
  <si>
    <t>Rev</t>
  </si>
  <si>
    <t>Bus</t>
  </si>
  <si>
    <t>Equipment Number</t>
  </si>
  <si>
    <t>Load Description</t>
  </si>
  <si>
    <t>S : Stand By Load</t>
  </si>
  <si>
    <t>Rated Voltage (V)</t>
  </si>
  <si>
    <t>Mechanical Power (Kw)</t>
  </si>
  <si>
    <t>Eff. (%)</t>
  </si>
  <si>
    <t>LR/FL</t>
  </si>
  <si>
    <t>C</t>
  </si>
  <si>
    <t>N</t>
  </si>
  <si>
    <t>Service Type</t>
  </si>
  <si>
    <t>LR/FL: Loacked Rotor / Full Load Current</t>
  </si>
  <si>
    <t>Current Normal Operation(A)</t>
  </si>
  <si>
    <t>F</t>
  </si>
  <si>
    <t>-</t>
  </si>
  <si>
    <t>Item
NO</t>
  </si>
  <si>
    <t>Load
Duty</t>
  </si>
  <si>
    <t>Diversity Factor for Demand Load</t>
  </si>
  <si>
    <t>NO
Phases</t>
  </si>
  <si>
    <t>Load
Type</t>
  </si>
  <si>
    <t>Starting Method</t>
  </si>
  <si>
    <t>API
Factor</t>
  </si>
  <si>
    <t>Height
Factor</t>
  </si>
  <si>
    <t>Rated
Power (Kw)</t>
  </si>
  <si>
    <t>Power
Factor</t>
  </si>
  <si>
    <t>Load
Factor (%)</t>
  </si>
  <si>
    <t>Coolant
Factor</t>
  </si>
  <si>
    <t>BHP
(Kw)</t>
  </si>
  <si>
    <t>1</t>
  </si>
  <si>
    <t>C : Continuous Load</t>
  </si>
  <si>
    <t>Absorbed Peak Active Power (Kw)</t>
  </si>
  <si>
    <t>Absorbed Peak Reactive Power (Kvar)</t>
  </si>
  <si>
    <t>Mechanical Power for Motors = BHP(KW) x API  Factor / (Cooling Factor x Height Factor)</t>
  </si>
  <si>
    <t>1. Mechanical Power (KW):</t>
  </si>
  <si>
    <t>2. Rated Power(KW):</t>
  </si>
  <si>
    <t>Rated Power = The  Nearest Size of The Equipment to Mechanical Power of Motors</t>
  </si>
  <si>
    <t>3. Load Factor(%):</t>
  </si>
  <si>
    <t>Load Factor = (BHP/Rated Power) x 100</t>
  </si>
  <si>
    <t>4. Normal Operation(A):</t>
  </si>
  <si>
    <t>Normal Operation (A) = Rated Power / (Sqrt(3) x Nominal Voltage x cosØ)</t>
  </si>
  <si>
    <t>Starting Current(A) = (LR/LF) x Normal Current</t>
  </si>
  <si>
    <t>5. Starting Current(A):</t>
  </si>
  <si>
    <t>6. Electrical  Power Demand (KW):</t>
  </si>
  <si>
    <t>Electrical Absorbed Power Demand (KW) = BHP(KW) x Diversity Factor / Efficiency</t>
  </si>
  <si>
    <t>Electrical Absorbed Power Demand (KW) = Rated Power(KW) x Diversity Factor / Efficiency</t>
  </si>
  <si>
    <t>7. Electrical Reactive  Power Demand (KVAR):</t>
  </si>
  <si>
    <t>Electrical Reactive  Power Demand (KVAR) = Electrical Absorbed Power Demand (KW) x Tangent(Ø</t>
  </si>
  <si>
    <t>For "Electrical Demand" calculation, following "Diversity Factors" has been considered (based on peak loads):</t>
  </si>
  <si>
    <t>Load Type:</t>
  </si>
  <si>
    <t>Service Type:</t>
  </si>
  <si>
    <t>Load Duty:</t>
  </si>
  <si>
    <t>Height derating factor can be determined as follows if no manufacturer data is available:</t>
  </si>
  <si>
    <t>Height Above Sea Level</t>
  </si>
  <si>
    <t>Height Factor</t>
  </si>
  <si>
    <t>&lt; 1000 m</t>
  </si>
  <si>
    <t>1000 &lt; Height &lt; 1500 m</t>
  </si>
  <si>
    <t>1500 m &gt;</t>
  </si>
  <si>
    <t>Feeder Type</t>
  </si>
  <si>
    <t>Feeder Type:</t>
  </si>
  <si>
    <t>F1: Simple 4-Pole MCCB Feeder with Thermal/Magnetic Trips, for I&lt;63A Feeders</t>
  </si>
  <si>
    <t>F1</t>
  </si>
  <si>
    <t>Load List of Well-12</t>
  </si>
  <si>
    <t>Coolant (Cooling) Factor will be finilized by Electromotors Vendor Datd and before that will be considered :0.88</t>
  </si>
  <si>
    <t xml:space="preserve">Intermittent: Normally less than 12 hours/day, As generaly 75% </t>
  </si>
  <si>
    <t>Standby: Spare/Backup drives or systems, As generaly 10% or biggest standby load (which is bigger)</t>
  </si>
  <si>
    <t>Continous:  100% Diversity factor.</t>
  </si>
  <si>
    <t>Absorbed Peak Apparent Power (KVA)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</si>
  <si>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</si>
  <si>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</si>
  <si>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PPL</t>
  </si>
  <si>
    <t>320</t>
  </si>
  <si>
    <t>May.2022</t>
  </si>
  <si>
    <r>
      <t>شماره صفحه:</t>
    </r>
    <r>
      <rPr>
        <b/>
        <sz val="10"/>
        <rFont val="B Nazanin"/>
        <charset val="178"/>
      </rPr>
      <t xml:space="preserve"> 4 از 5</t>
    </r>
  </si>
  <si>
    <t>شماره صفحه: 1 از 5</t>
  </si>
  <si>
    <t>شماره صفحه: 2 از 5</t>
  </si>
  <si>
    <t>TR1-F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</si>
  <si>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</si>
  <si>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Rectifier Transformer Cathodic Protection</t>
  </si>
  <si>
    <t>Existing Switchgear in Siahmakan</t>
  </si>
  <si>
    <t>ELECTRICAL LOAD LIST IN SIAHMAKAN GAS INJECTION</t>
  </si>
  <si>
    <r>
      <t xml:space="preserve">ELECTRICAL LOAD LIST IN SIAHMAKAN GAS INJECTION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</si>
  <si>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Doc. Number: F0Z-708641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</si>
</sst>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8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0"/>
      <name val="Cambria"/>
      <family val="1"/>
      <scheme val="maj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B Nazanin"/>
      <charset val="178"/>
    </font>
    <font>
      <b/>
      <sz val="14"/>
      <name val="Cambria"/>
      <family val="1"/>
      <scheme val="major"/>
    </font>
    <font>
      <b/>
      <sz val="9"/>
      <name val="B Nazanin"/>
      <charset val="178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38" fillId="0" borderId="0" xfId="33" applyFont="1" applyFill="1" applyBorder="1" applyAlignment="1">
      <alignment vertical="center"/>
    </xf>
    <xf numFmtId="0" fontId="39" fillId="0" borderId="0" xfId="33" applyFont="1" applyFill="1" applyBorder="1" applyAlignment="1">
      <alignment vertical="center"/>
    </xf>
    <xf numFmtId="0" fontId="40" fillId="0" borderId="0" xfId="33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7" fillId="0" borderId="0" xfId="0" applyFont="1" applyBorder="1" applyAlignment="1"/>
    <xf numFmtId="1" fontId="26" fillId="0" borderId="10" xfId="21" applyNumberFormat="1" applyFont="1" applyFill="1" applyBorder="1" applyAlignment="1" applyProtection="1">
      <alignment vertical="center" wrapText="1"/>
    </xf>
    <xf numFmtId="1" fontId="26" fillId="0" borderId="4" xfId="21" applyNumberFormat="1" applyFont="1" applyFill="1" applyBorder="1" applyAlignment="1" applyProtection="1">
      <alignment vertical="center" wrapText="1"/>
    </xf>
    <xf numFmtId="1" fontId="26" fillId="0" borderId="11" xfId="21" applyNumberFormat="1" applyFont="1" applyFill="1" applyBorder="1" applyAlignment="1" applyProtection="1">
      <alignment vertical="center" wrapText="1"/>
    </xf>
    <xf numFmtId="1" fontId="26" fillId="0" borderId="12" xfId="21" applyNumberFormat="1" applyFont="1" applyFill="1" applyBorder="1" applyAlignment="1" applyProtection="1">
      <alignment vertical="center" wrapText="1"/>
    </xf>
    <xf numFmtId="1" fontId="35" fillId="0" borderId="12" xfId="21" applyNumberFormat="1" applyFont="1" applyFill="1" applyBorder="1" applyAlignment="1" applyProtection="1">
      <alignment vertical="center" wrapText="1"/>
    </xf>
    <xf numFmtId="1" fontId="35" fillId="0" borderId="0" xfId="21" applyNumberFormat="1" applyFont="1" applyFill="1" applyBorder="1" applyAlignment="1" applyProtection="1">
      <alignment vertical="center" wrapText="1"/>
    </xf>
    <xf numFmtId="0" fontId="6" fillId="4" borderId="0" xfId="33" applyNumberFormat="1" applyFont="1" applyFill="1" applyBorder="1" applyAlignment="1">
      <alignment vertical="center" wrapText="1"/>
    </xf>
    <xf numFmtId="1" fontId="34" fillId="0" borderId="12" xfId="21" applyNumberFormat="1" applyFont="1" applyFill="1" applyBorder="1" applyAlignment="1" applyProtection="1">
      <alignment vertical="center" wrapText="1"/>
    </xf>
    <xf numFmtId="0" fontId="42" fillId="4" borderId="0" xfId="33" applyFont="1" applyFill="1" applyBorder="1" applyAlignment="1">
      <alignment vertical="center"/>
    </xf>
    <xf numFmtId="0" fontId="43" fillId="4" borderId="0" xfId="33" applyFont="1" applyFill="1" applyBorder="1" applyAlignment="1">
      <alignment vertical="center" wrapText="1"/>
    </xf>
    <xf numFmtId="0" fontId="41" fillId="4" borderId="0" xfId="33" applyFont="1" applyFill="1" applyBorder="1" applyAlignment="1">
      <alignment vertical="center"/>
    </xf>
    <xf numFmtId="0" fontId="6" fillId="4" borderId="0" xfId="33" applyNumberFormat="1" applyFont="1" applyFill="1" applyBorder="1" applyAlignment="1">
      <alignment horizontal="left" vertical="center"/>
    </xf>
    <xf numFmtId="0" fontId="6" fillId="4" borderId="0" xfId="33" applyNumberFormat="1" applyFont="1" applyFill="1" applyBorder="1" applyAlignment="1">
      <alignment vertical="center"/>
    </xf>
    <xf numFmtId="17" fontId="7" fillId="0" borderId="0" xfId="21" applyNumberFormat="1" applyFont="1" applyBorder="1" applyAlignment="1">
      <alignment vertical="center" wrapText="1"/>
    </xf>
    <xf numFmtId="0" fontId="2" fillId="3" borderId="3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1" fontId="26" fillId="0" borderId="1" xfId="21" applyNumberFormat="1" applyFont="1" applyFill="1" applyBorder="1" applyAlignment="1" applyProtection="1">
      <alignment vertical="center" wrapText="1"/>
    </xf>
    <xf numFmtId="1" fontId="35" fillId="0" borderId="1" xfId="21" applyNumberFormat="1" applyFont="1" applyFill="1" applyBorder="1" applyAlignment="1" applyProtection="1">
      <alignment vertical="center" wrapText="1"/>
    </xf>
    <xf numFmtId="17" fontId="7" fillId="0" borderId="1" xfId="21" applyNumberFormat="1" applyFont="1" applyBorder="1" applyAlignment="1">
      <alignment vertical="center" wrapText="1"/>
    </xf>
    <xf numFmtId="49" fontId="6" fillId="0" borderId="0" xfId="33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74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7" fillId="0" borderId="10" xfId="0" applyFont="1" applyBorder="1" applyAlignment="1"/>
    <xf numFmtId="0" fontId="37" fillId="0" borderId="4" xfId="0" applyFont="1" applyBorder="1" applyAlignment="1"/>
    <xf numFmtId="0" fontId="37" fillId="0" borderId="11" xfId="0" applyFont="1" applyBorder="1" applyAlignment="1"/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10" xfId="0" applyBorder="1"/>
    <xf numFmtId="0" fontId="38" fillId="0" borderId="4" xfId="33" applyFont="1" applyFill="1" applyBorder="1" applyAlignment="1">
      <alignment vertical="center"/>
    </xf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" xfId="0" applyBorder="1"/>
    <xf numFmtId="0" fontId="40" fillId="0" borderId="1" xfId="33" applyFont="1" applyFill="1" applyBorder="1" applyAlignment="1">
      <alignment vertical="center" wrapText="1"/>
    </xf>
    <xf numFmtId="0" fontId="0" fillId="0" borderId="13" xfId="0" applyBorder="1"/>
    <xf numFmtId="0" fontId="40" fillId="0" borderId="14" xfId="33" applyFont="1" applyFill="1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0" fontId="17" fillId="0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49" fontId="47" fillId="0" borderId="45" xfId="33" applyNumberFormat="1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 wrapText="1"/>
    </xf>
    <xf numFmtId="0" fontId="47" fillId="0" borderId="21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2" fontId="47" fillId="0" borderId="2" xfId="0" applyNumberFormat="1" applyFont="1" applyFill="1" applyBorder="1" applyAlignment="1">
      <alignment horizontal="center" vertical="center"/>
    </xf>
    <xf numFmtId="174" fontId="47" fillId="0" borderId="2" xfId="0" applyNumberFormat="1" applyFont="1" applyFill="1" applyBorder="1" applyAlignment="1">
      <alignment horizontal="center" vertical="center"/>
    </xf>
    <xf numFmtId="2" fontId="47" fillId="0" borderId="24" xfId="0" applyNumberFormat="1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44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46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7" fillId="0" borderId="22" xfId="21" applyFont="1" applyBorder="1" applyAlignment="1">
      <alignment horizontal="left" vertical="top" wrapText="1"/>
    </xf>
    <xf numFmtId="0" fontId="2" fillId="0" borderId="4" xfId="17" applyBorder="1"/>
    <xf numFmtId="0" fontId="2" fillId="0" borderId="11" xfId="17" applyBorder="1"/>
    <xf numFmtId="0" fontId="2" fillId="0" borderId="7" xfId="17" applyBorder="1"/>
    <xf numFmtId="0" fontId="2" fillId="0" borderId="0" xfId="17" applyBorder="1"/>
    <xf numFmtId="0" fontId="2" fillId="0" borderId="1" xfId="17" applyBorder="1"/>
    <xf numFmtId="0" fontId="2" fillId="0" borderId="8" xfId="17" applyBorder="1"/>
    <xf numFmtId="0" fontId="2" fillId="0" borderId="9" xfId="17" applyBorder="1"/>
    <xf numFmtId="0" fontId="2" fillId="0" borderId="16" xfId="17" applyBorder="1"/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19" fillId="0" borderId="26" xfId="21" applyFont="1" applyBorder="1" applyAlignment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49" fontId="18" fillId="0" borderId="4" xfId="21" applyNumberFormat="1" applyFont="1" applyFill="1" applyBorder="1" applyAlignment="1" applyProtection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37" fillId="0" borderId="49" xfId="0" applyFont="1" applyBorder="1" applyAlignment="1">
      <alignment horizontal="center"/>
    </xf>
    <xf numFmtId="0" fontId="37" fillId="0" borderId="50" xfId="0" applyFont="1" applyBorder="1" applyAlignment="1">
      <alignment horizontal="center"/>
    </xf>
    <xf numFmtId="0" fontId="37" fillId="0" borderId="51" xfId="0" applyFont="1" applyBorder="1" applyAlignment="1">
      <alignment horizontal="center"/>
    </xf>
    <xf numFmtId="0" fontId="38" fillId="0" borderId="0" xfId="33" applyFont="1" applyFill="1" applyBorder="1" applyAlignment="1">
      <alignment horizontal="left" vertical="center" wrapText="1"/>
    </xf>
    <xf numFmtId="0" fontId="40" fillId="0" borderId="0" xfId="33" applyFont="1" applyFill="1" applyBorder="1" applyAlignment="1">
      <alignment horizontal="left" vertical="center" wrapText="1"/>
    </xf>
    <xf numFmtId="0" fontId="16" fillId="0" borderId="5" xfId="21" applyFont="1" applyBorder="1" applyAlignment="1">
      <alignment horizontal="center" vertical="center" readingOrder="2"/>
    </xf>
    <xf numFmtId="0" fontId="41" fillId="2" borderId="47" xfId="0" applyFont="1" applyFill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 wrapText="1"/>
    </xf>
    <xf numFmtId="0" fontId="41" fillId="2" borderId="48" xfId="0" applyFont="1" applyFill="1" applyBorder="1" applyAlignment="1">
      <alignment horizontal="center" vertical="center" wrapText="1"/>
    </xf>
    <xf numFmtId="0" fontId="41" fillId="2" borderId="44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45" fillId="5" borderId="49" xfId="0" applyFont="1" applyFill="1" applyBorder="1" applyAlignment="1">
      <alignment horizontal="center" vertical="center"/>
    </xf>
    <xf numFmtId="0" fontId="45" fillId="5" borderId="50" xfId="0" applyFont="1" applyFill="1" applyBorder="1" applyAlignment="1">
      <alignment horizontal="center" vertical="center"/>
    </xf>
    <xf numFmtId="0" fontId="45" fillId="5" borderId="51" xfId="0" applyFont="1" applyFill="1" applyBorder="1" applyAlignment="1">
      <alignment horizontal="center" vertical="center"/>
    </xf>
    <xf numFmtId="0" fontId="41" fillId="2" borderId="46" xfId="0" applyFont="1" applyFill="1" applyBorder="1" applyAlignment="1">
      <alignment horizontal="center" vertical="center" wrapText="1"/>
    </xf>
    <xf numFmtId="0" fontId="41" fillId="2" borderId="45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</cellXfs>
  <cellStyles count="4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25716</xdr:colOff>
      <xdr:row>3</xdr:row>
      <xdr:rowOff>244514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35</xdr:col>
      <xdr:colOff>76280</xdr:colOff>
      <xdr:row>3</xdr:row>
      <xdr:rowOff>34178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19050</xdr:colOff>
      <xdr:row>3</xdr:row>
      <xdr:rowOff>76200</xdr:rowOff>
    </xdr:from>
    <xdr:to>
      <xdr:col>33</xdr:col>
      <xdr:colOff>133430</xdr:colOff>
      <xdr:row>5</xdr:row>
      <xdr:rowOff>4723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742950"/>
          <a:ext cx="876380" cy="4714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104775</xdr:rowOff>
    </xdr:from>
    <xdr:to>
      <xdr:col>39</xdr:col>
      <xdr:colOff>4082</xdr:colOff>
      <xdr:row>5</xdr:row>
      <xdr:rowOff>4723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771525"/>
          <a:ext cx="747032" cy="4428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11205</xdr:colOff>
      <xdr:row>0</xdr:row>
      <xdr:rowOff>2274794</xdr:rowOff>
    </xdr:to>
    <xdr:grpSp>
      <xdr:nvGrpSpPr>
        <xdr:cNvPr id="65" name="Group 64"/>
        <xdr:cNvGrpSpPr/>
      </xdr:nvGrpSpPr>
      <xdr:grpSpPr>
        <a:xfrm>
          <a:off x="0" y="0"/>
          <a:ext cx="8628529" cy="2274794"/>
          <a:chOff x="10640088" y="805396"/>
          <a:chExt cx="8903582" cy="1901080"/>
        </a:xfrm>
      </xdr:grpSpPr>
      <xdr:sp macro="" textlink="">
        <xdr:nvSpPr>
          <xdr:cNvPr id="66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67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/>
            <a:r>
              <a:rPr lang="en-US" sz="1100">
                <a:effectLst/>
                <a:latin typeface="+mn-lt"/>
                <a:ea typeface="+mn-ea"/>
                <a:cs typeface="+mn-cs"/>
              </a:rPr>
              <a:t>ELECTRICAL LOAD LIST IN SIAHMAKAN GAS INJECTION</a:t>
            </a:r>
          </a:p>
        </xdr:txBody>
      </xdr:sp>
      <xdr:sp macro="" textlink="">
        <xdr:nvSpPr>
          <xdr:cNvPr id="68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</a:t>
            </a: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"/>
                <a:cs typeface="B Nazanin" panose="00000400000000000000" pitchFamily="2" charset="-78"/>
              </a:rPr>
              <a:t>3 از 5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"/>
              <a:cs typeface="B Nazanin" panose="00000400000000000000" pitchFamily="2" charset="-78"/>
            </a:endParaRPr>
          </a:p>
        </xdr:txBody>
      </xdr:sp>
      <xdr:sp macro="" textlink="">
        <xdr:nvSpPr>
          <xdr:cNvPr id="69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anose="02020603050405020304" pitchFamily="18" charset="0"/>
                <a:cs typeface="Times New Roman" panose="02020603050405020304" pitchFamily="18" charset="0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0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1" name="Text Box 6"/>
          <xdr:cNvSpPr txBox="1">
            <a:spLocks noChangeArrowheads="1"/>
          </xdr:cNvSpPr>
        </xdr:nvSpPr>
        <xdr:spPr bwMode="auto">
          <a:xfrm>
            <a:off x="10640088" y="2244381"/>
            <a:ext cx="2359857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2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 بستههای کاری تحتالارض 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خطوط انتقال گاز/مایعات گازی از ايستگاه تقويت فشار گاز بينك تا ايستگاه تزريق گاز سياهمكان/واحد بهره برداري بينك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3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74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5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6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7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8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9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320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0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1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LI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2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0001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3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D00</a:t>
            </a:r>
          </a:p>
        </xdr:txBody>
      </xdr:sp>
      <xdr:sp macro="" textlink="">
        <xdr:nvSpPr>
          <xdr:cNvPr id="84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85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PPL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6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87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88" name="Picture 87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9" name="Picture 88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0" name="Picture 89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1" name="Picture 90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80283</xdr:colOff>
      <xdr:row>1</xdr:row>
      <xdr:rowOff>28575</xdr:rowOff>
    </xdr:from>
    <xdr:to>
      <xdr:col>9</xdr:col>
      <xdr:colOff>27214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354" y="219075"/>
          <a:ext cx="103550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66675</xdr:colOff>
      <xdr:row>0</xdr:row>
      <xdr:rowOff>114300</xdr:rowOff>
    </xdr:from>
    <xdr:to>
      <xdr:col>34</xdr:col>
      <xdr:colOff>96611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3961" y="114300"/>
          <a:ext cx="683079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25854</xdr:colOff>
      <xdr:row>3</xdr:row>
      <xdr:rowOff>323850</xdr:rowOff>
    </xdr:from>
    <xdr:to>
      <xdr:col>33</xdr:col>
      <xdr:colOff>89807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4283" y="895350"/>
          <a:ext cx="880382" cy="4735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53067</xdr:colOff>
      <xdr:row>3</xdr:row>
      <xdr:rowOff>381000</xdr:rowOff>
    </xdr:from>
    <xdr:to>
      <xdr:col>37</xdr:col>
      <xdr:colOff>137431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0210" y="952500"/>
          <a:ext cx="737507" cy="4449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5953</xdr:colOff>
      <xdr:row>1</xdr:row>
      <xdr:rowOff>0</xdr:rowOff>
    </xdr:to>
    <xdr:grpSp>
      <xdr:nvGrpSpPr>
        <xdr:cNvPr id="2" name="Group 1"/>
        <xdr:cNvGrpSpPr/>
      </xdr:nvGrpSpPr>
      <xdr:grpSpPr>
        <a:xfrm>
          <a:off x="0" y="0"/>
          <a:ext cx="24784560" cy="2245179"/>
          <a:chOff x="10640088" y="805396"/>
          <a:chExt cx="8937083" cy="1901080"/>
        </a:xfrm>
      </xdr:grpSpPr>
      <xdr:sp macro="" textlink="">
        <xdr:nvSpPr>
          <xdr:cNvPr id="3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/>
            <a:r>
              <a:rPr lang="en-US" sz="1100">
                <a:effectLst/>
                <a:latin typeface="+mn-lt"/>
                <a:ea typeface="+mn-ea"/>
                <a:cs typeface="+mn-cs"/>
              </a:rPr>
              <a:t>ELECTRICAL LOAD LIST IN SIAHMAKAN GAS INJECTION</a:t>
            </a:r>
          </a:p>
        </xdr:txBody>
      </xdr:sp>
      <xdr:sp macro="" textlink="">
        <xdr:nvSpPr>
          <xdr:cNvPr id="5" name="Text Box 11"/>
          <xdr:cNvSpPr txBox="1">
            <a:spLocks noChangeArrowheads="1"/>
          </xdr:cNvSpPr>
        </xdr:nvSpPr>
        <xdr:spPr bwMode="auto">
          <a:xfrm>
            <a:off x="17244142" y="2250860"/>
            <a:ext cx="2333029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5 از 10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anose="02020603050405020304" pitchFamily="18" charset="0"/>
                <a:cs typeface="Times New Roman" panose="02020603050405020304" pitchFamily="18" charset="0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4"/>
          <xdr:cNvSpPr txBox="1">
            <a:spLocks noChangeArrowheads="1"/>
          </xdr:cNvSpPr>
        </xdr:nvSpPr>
        <xdr:spPr bwMode="auto">
          <a:xfrm>
            <a:off x="17241511" y="806695"/>
            <a:ext cx="2335660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 بستههای کاری تحتالارض 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fa-IR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خطوط انتقال گاز/مایعات گازی از ايستگاه تقويت فشار گاز بينك تا ايستگاه تزريق گاز سياهمكان/واحد بهره برداري بينك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320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LI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0001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D00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PPL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5" name="Picture 24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6" name="Picture 25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7" name="Picture 26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8" name="Picture 27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al/PROJECTS/140001-Binak/IDC/Subsurface/Electrical/Hamid%20Data%20Sheet/Data%20Sheets%20for%20Power%20&amp;%20Control%20Cables%20of%20Well%20Pads/BK-SSGRL-PEDCO-110-EL-DT-0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"/>
      <sheetName val="MV Cable"/>
      <sheetName val="LV &amp; Control"/>
    </sheetNames>
    <sheetDataSet>
      <sheetData sheetId="0">
        <row r="8">
          <cell r="K8" t="str">
            <v>BK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O53"/>
  <sheetViews>
    <sheetView showGridLines="0" tabSelected="1" view="pageBreakPreview" topLeftCell="A28" zoomScaleNormal="100" zoomScaleSheetLayoutView="100" workbookViewId="0">
      <selection activeCell="P39" sqref="P39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79" t="s">
        <v>35</v>
      </c>
      <c r="C1" s="180"/>
      <c r="D1" s="180"/>
      <c r="E1" s="180"/>
      <c r="F1" s="180"/>
      <c r="G1" s="180"/>
      <c r="H1" s="180"/>
      <c r="I1" s="180"/>
      <c r="J1" s="181"/>
      <c r="K1" s="188" t="s">
        <v>134</v>
      </c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1"/>
      <c r="AC1" s="191"/>
      <c r="AD1" s="192"/>
      <c r="AE1" s="192"/>
      <c r="AF1" s="192"/>
      <c r="AG1" s="192"/>
      <c r="AH1" s="192"/>
      <c r="AI1" s="192"/>
      <c r="AJ1" s="192"/>
      <c r="AK1" s="192"/>
      <c r="AL1" s="193"/>
      <c r="AM1" s="29"/>
      <c r="AN1" s="1"/>
    </row>
    <row r="2" spans="1:40" s="2" customFormat="1" ht="15" customHeight="1">
      <c r="A2" s="28"/>
      <c r="B2" s="182"/>
      <c r="C2" s="183"/>
      <c r="D2" s="183"/>
      <c r="E2" s="183"/>
      <c r="F2" s="183"/>
      <c r="G2" s="183"/>
      <c r="H2" s="183"/>
      <c r="I2" s="183"/>
      <c r="J2" s="184"/>
      <c r="K2" s="189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4"/>
      <c r="AC2" s="194"/>
      <c r="AD2" s="195"/>
      <c r="AE2" s="195"/>
      <c r="AF2" s="195"/>
      <c r="AG2" s="195"/>
      <c r="AH2" s="195"/>
      <c r="AI2" s="195"/>
      <c r="AJ2" s="195"/>
      <c r="AK2" s="195"/>
      <c r="AL2" s="196"/>
      <c r="AM2" s="29"/>
      <c r="AN2" s="1"/>
    </row>
    <row r="3" spans="1:40" s="2" customFormat="1" ht="15" customHeight="1">
      <c r="A3" s="28"/>
      <c r="B3" s="182"/>
      <c r="C3" s="183"/>
      <c r="D3" s="183"/>
      <c r="E3" s="183"/>
      <c r="F3" s="183"/>
      <c r="G3" s="183"/>
      <c r="H3" s="183"/>
      <c r="I3" s="183"/>
      <c r="J3" s="184"/>
      <c r="K3" s="189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  <c r="AC3" s="194"/>
      <c r="AD3" s="195"/>
      <c r="AE3" s="195"/>
      <c r="AF3" s="195"/>
      <c r="AG3" s="195"/>
      <c r="AH3" s="195"/>
      <c r="AI3" s="195"/>
      <c r="AJ3" s="195"/>
      <c r="AK3" s="195"/>
      <c r="AL3" s="196"/>
      <c r="AM3" s="29"/>
      <c r="AN3" s="1"/>
    </row>
    <row r="4" spans="1:40" s="2" customFormat="1" ht="49.5" customHeight="1">
      <c r="A4" s="28"/>
      <c r="B4" s="182"/>
      <c r="C4" s="183"/>
      <c r="D4" s="183"/>
      <c r="E4" s="183"/>
      <c r="F4" s="183"/>
      <c r="G4" s="183"/>
      <c r="H4" s="183"/>
      <c r="I4" s="183"/>
      <c r="J4" s="184"/>
      <c r="K4" s="190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7"/>
      <c r="AC4" s="194"/>
      <c r="AD4" s="195"/>
      <c r="AE4" s="195"/>
      <c r="AF4" s="195"/>
      <c r="AG4" s="195"/>
      <c r="AH4" s="195"/>
      <c r="AI4" s="195"/>
      <c r="AJ4" s="195"/>
      <c r="AK4" s="195"/>
      <c r="AL4" s="196"/>
      <c r="AM4" s="29"/>
      <c r="AN4" s="1"/>
    </row>
    <row r="5" spans="1:40" s="2" customFormat="1" ht="15" customHeight="1">
      <c r="A5" s="28"/>
      <c r="B5" s="182"/>
      <c r="C5" s="183"/>
      <c r="D5" s="183"/>
      <c r="E5" s="183"/>
      <c r="F5" s="183"/>
      <c r="G5" s="183"/>
      <c r="H5" s="183"/>
      <c r="I5" s="183"/>
      <c r="J5" s="184"/>
      <c r="K5" s="200" t="s">
        <v>137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2"/>
      <c r="AC5" s="194"/>
      <c r="AD5" s="195"/>
      <c r="AE5" s="195"/>
      <c r="AF5" s="195"/>
      <c r="AG5" s="195"/>
      <c r="AH5" s="195"/>
      <c r="AI5" s="195"/>
      <c r="AJ5" s="195"/>
      <c r="AK5" s="195"/>
      <c r="AL5" s="196"/>
      <c r="AM5" s="29"/>
      <c r="AN5" s="1"/>
    </row>
    <row r="6" spans="1:40" s="2" customFormat="1" ht="6.75" customHeight="1">
      <c r="A6" s="28"/>
      <c r="B6" s="185"/>
      <c r="C6" s="186"/>
      <c r="D6" s="186"/>
      <c r="E6" s="186"/>
      <c r="F6" s="186"/>
      <c r="G6" s="186"/>
      <c r="H6" s="186"/>
      <c r="I6" s="186"/>
      <c r="J6" s="187"/>
      <c r="K6" s="203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5"/>
      <c r="AC6" s="197"/>
      <c r="AD6" s="198"/>
      <c r="AE6" s="198"/>
      <c r="AF6" s="198"/>
      <c r="AG6" s="198"/>
      <c r="AH6" s="198"/>
      <c r="AI6" s="198"/>
      <c r="AJ6" s="198"/>
      <c r="AK6" s="198"/>
      <c r="AL6" s="199"/>
      <c r="AM6" s="29"/>
      <c r="AN6" s="1"/>
    </row>
    <row r="7" spans="1:40" s="2" customFormat="1" ht="18.75" customHeight="1">
      <c r="A7" s="1"/>
      <c r="B7" s="206" t="s">
        <v>12</v>
      </c>
      <c r="C7" s="207"/>
      <c r="D7" s="207"/>
      <c r="E7" s="207"/>
      <c r="F7" s="207"/>
      <c r="G7" s="207"/>
      <c r="H7" s="207"/>
      <c r="I7" s="207"/>
      <c r="J7" s="208"/>
      <c r="K7" s="150" t="s">
        <v>13</v>
      </c>
      <c r="L7" s="150"/>
      <c r="M7" s="150" t="s">
        <v>14</v>
      </c>
      <c r="N7" s="150"/>
      <c r="O7" s="150" t="s">
        <v>15</v>
      </c>
      <c r="P7" s="150"/>
      <c r="Q7" s="150" t="s">
        <v>16</v>
      </c>
      <c r="R7" s="150"/>
      <c r="S7" s="150" t="s">
        <v>17</v>
      </c>
      <c r="T7" s="150"/>
      <c r="U7" s="150" t="s">
        <v>18</v>
      </c>
      <c r="V7" s="150"/>
      <c r="W7" s="151" t="s">
        <v>19</v>
      </c>
      <c r="X7" s="151"/>
      <c r="Y7" s="151"/>
      <c r="Z7" s="152" t="s">
        <v>20</v>
      </c>
      <c r="AA7" s="152"/>
      <c r="AB7" s="152"/>
      <c r="AC7" s="153" t="s">
        <v>131</v>
      </c>
      <c r="AD7" s="154"/>
      <c r="AE7" s="154"/>
      <c r="AF7" s="154"/>
      <c r="AG7" s="154"/>
      <c r="AH7" s="154"/>
      <c r="AI7" s="154"/>
      <c r="AJ7" s="154"/>
      <c r="AK7" s="154"/>
      <c r="AL7" s="155"/>
      <c r="AM7" s="30"/>
      <c r="AN7" s="1"/>
    </row>
    <row r="8" spans="1:40" s="2" customFormat="1" ht="21" customHeight="1" thickBot="1">
      <c r="A8" s="31"/>
      <c r="B8" s="159" t="s">
        <v>38</v>
      </c>
      <c r="C8" s="160"/>
      <c r="D8" s="160"/>
      <c r="E8" s="160"/>
      <c r="F8" s="160"/>
      <c r="G8" s="160"/>
      <c r="H8" s="160"/>
      <c r="I8" s="160"/>
      <c r="J8" s="161"/>
      <c r="K8" s="162" t="s">
        <v>39</v>
      </c>
      <c r="L8" s="163"/>
      <c r="M8" s="164" t="s">
        <v>127</v>
      </c>
      <c r="N8" s="165"/>
      <c r="O8" s="162" t="s">
        <v>40</v>
      </c>
      <c r="P8" s="163"/>
      <c r="Q8" s="164" t="s">
        <v>128</v>
      </c>
      <c r="R8" s="165"/>
      <c r="S8" s="162" t="s">
        <v>42</v>
      </c>
      <c r="T8" s="163"/>
      <c r="U8" s="162" t="s">
        <v>44</v>
      </c>
      <c r="V8" s="163"/>
      <c r="W8" s="166" t="s">
        <v>45</v>
      </c>
      <c r="X8" s="167"/>
      <c r="Y8" s="168"/>
      <c r="Z8" s="169" t="s">
        <v>7</v>
      </c>
      <c r="AA8" s="170"/>
      <c r="AB8" s="171"/>
      <c r="AC8" s="156"/>
      <c r="AD8" s="157"/>
      <c r="AE8" s="157"/>
      <c r="AF8" s="157"/>
      <c r="AG8" s="157"/>
      <c r="AH8" s="157"/>
      <c r="AI8" s="157"/>
      <c r="AJ8" s="157"/>
      <c r="AK8" s="157"/>
      <c r="AL8" s="158"/>
      <c r="AM8" s="30"/>
      <c r="AN8" s="1"/>
    </row>
    <row r="9" spans="1:40" s="2" customFormat="1" ht="15" customHeight="1" thickBot="1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"/>
    </row>
    <row r="10" spans="1:40" s="2" customFormat="1" ht="23.1" customHeight="1">
      <c r="A10" s="38"/>
      <c r="B10" s="173" t="s">
        <v>32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5"/>
      <c r="AM10" s="34"/>
      <c r="AN10" s="1"/>
    </row>
    <row r="11" spans="1:40" s="2" customFormat="1" ht="23.1" customHeight="1">
      <c r="A11" s="34"/>
      <c r="B11" s="176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8"/>
      <c r="AM11" s="34"/>
      <c r="AN11" s="1"/>
    </row>
    <row r="12" spans="1:40" s="1" customFormat="1" ht="23.1" customHeight="1">
      <c r="A12" s="34"/>
      <c r="B12" s="176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8"/>
      <c r="AM12" s="34"/>
    </row>
    <row r="13" spans="1:40" s="2" customFormat="1" ht="23.1" customHeight="1">
      <c r="A13" s="34"/>
      <c r="B13" s="176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8"/>
      <c r="AM13" s="34"/>
      <c r="AN13" s="1"/>
    </row>
    <row r="14" spans="1:40" ht="23.1" customHeight="1">
      <c r="A14" s="34"/>
      <c r="B14" s="176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8"/>
      <c r="AM14" s="34"/>
      <c r="AN14" s="7"/>
    </row>
    <row r="15" spans="1:40" ht="23.1" customHeight="1">
      <c r="A15" s="34"/>
      <c r="B15" s="176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8"/>
      <c r="AM15" s="34"/>
      <c r="AN15" s="7"/>
    </row>
    <row r="16" spans="1:40" ht="23.1" customHeight="1">
      <c r="A16" s="34"/>
      <c r="B16" s="176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8"/>
      <c r="AM16" s="34"/>
      <c r="AN16" s="7"/>
    </row>
    <row r="17" spans="1:40" ht="23.1" customHeight="1">
      <c r="A17" s="34"/>
      <c r="B17" s="141" t="s">
        <v>138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3"/>
      <c r="AM17" s="34"/>
      <c r="AN17" s="7"/>
    </row>
    <row r="18" spans="1:40" ht="23.1" customHeight="1">
      <c r="A18" s="34"/>
      <c r="B18" s="144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6"/>
      <c r="AM18" s="34"/>
      <c r="AN18" s="7"/>
    </row>
    <row r="19" spans="1:40" ht="23.1" customHeight="1">
      <c r="A19" s="34"/>
      <c r="B19" s="144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6"/>
      <c r="AM19" s="34"/>
      <c r="AN19" s="7"/>
    </row>
    <row r="20" spans="1:40" ht="23.1" customHeight="1">
      <c r="A20" s="34"/>
      <c r="B20" s="144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6"/>
      <c r="AM20" s="34"/>
      <c r="AN20" s="7"/>
    </row>
    <row r="21" spans="1:40" ht="23.1" customHeight="1">
      <c r="A21" s="35"/>
      <c r="B21" s="144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6"/>
      <c r="AM21" s="8"/>
      <c r="AN21" s="7"/>
    </row>
    <row r="22" spans="1:40" ht="23.1" customHeight="1">
      <c r="A22" s="8"/>
      <c r="B22" s="144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6"/>
      <c r="AM22" s="8"/>
      <c r="AN22" s="7"/>
    </row>
    <row r="23" spans="1:40" ht="23.1" customHeight="1">
      <c r="A23" s="8"/>
      <c r="B23" s="144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6"/>
      <c r="AM23" s="8"/>
      <c r="AN23" s="7"/>
    </row>
    <row r="24" spans="1:40" ht="23.1" customHeight="1">
      <c r="A24" s="8"/>
      <c r="B24" s="147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9"/>
      <c r="AM24" s="8"/>
      <c r="AN24" s="7"/>
    </row>
    <row r="25" spans="1:40" ht="23.1" customHeight="1">
      <c r="A25" s="8"/>
      <c r="B25" s="117"/>
      <c r="C25" s="113"/>
      <c r="D25" s="113"/>
      <c r="E25" s="113"/>
      <c r="F25" s="113"/>
      <c r="G25" s="118"/>
      <c r="H25" s="119"/>
      <c r="I25" s="119"/>
      <c r="J25" s="119"/>
      <c r="K25" s="120"/>
      <c r="L25" s="136"/>
      <c r="M25" s="136"/>
      <c r="N25" s="136"/>
      <c r="O25" s="136"/>
      <c r="P25" s="136"/>
      <c r="Q25" s="137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13"/>
      <c r="AH25" s="113"/>
      <c r="AI25" s="113"/>
      <c r="AJ25" s="113"/>
      <c r="AK25" s="113"/>
      <c r="AL25" s="114"/>
      <c r="AM25" s="8"/>
      <c r="AN25" s="7"/>
    </row>
    <row r="26" spans="1:40" ht="23.1" customHeight="1">
      <c r="A26" s="8"/>
      <c r="B26" s="117"/>
      <c r="C26" s="113"/>
      <c r="D26" s="113"/>
      <c r="E26" s="113"/>
      <c r="F26" s="113"/>
      <c r="G26" s="121"/>
      <c r="H26" s="122"/>
      <c r="I26" s="122"/>
      <c r="J26" s="122"/>
      <c r="K26" s="123"/>
      <c r="L26" s="138"/>
      <c r="M26" s="138"/>
      <c r="N26" s="138"/>
      <c r="O26" s="138"/>
      <c r="P26" s="138"/>
      <c r="Q26" s="139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4"/>
      <c r="AM26" s="8"/>
      <c r="AN26" s="7"/>
    </row>
    <row r="27" spans="1:40" ht="23.1" customHeight="1">
      <c r="A27" s="8"/>
      <c r="B27" s="126"/>
      <c r="C27" s="127"/>
      <c r="D27" s="127"/>
      <c r="E27" s="127"/>
      <c r="F27" s="127"/>
      <c r="G27" s="128"/>
      <c r="H27" s="129"/>
      <c r="I27" s="129"/>
      <c r="J27" s="129"/>
      <c r="K27" s="130"/>
      <c r="L27" s="128"/>
      <c r="M27" s="129"/>
      <c r="N27" s="129"/>
      <c r="O27" s="129"/>
      <c r="P27" s="129"/>
      <c r="Q27" s="130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5"/>
      <c r="AM27" s="8"/>
      <c r="AN27" s="7"/>
    </row>
    <row r="28" spans="1:40" ht="4.5" customHeight="1">
      <c r="A28" s="8"/>
      <c r="B28" s="126"/>
      <c r="C28" s="127"/>
      <c r="D28" s="127"/>
      <c r="E28" s="127"/>
      <c r="F28" s="127"/>
      <c r="G28" s="131"/>
      <c r="H28" s="132"/>
      <c r="I28" s="132"/>
      <c r="J28" s="132"/>
      <c r="K28" s="133"/>
      <c r="L28" s="131"/>
      <c r="M28" s="132"/>
      <c r="N28" s="132"/>
      <c r="O28" s="132"/>
      <c r="P28" s="132"/>
      <c r="Q28" s="133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5"/>
      <c r="AM28" s="8"/>
      <c r="AN28" s="7"/>
    </row>
    <row r="29" spans="1:40" ht="23.1" customHeight="1">
      <c r="A29" s="8"/>
      <c r="B29" s="126"/>
      <c r="C29" s="127"/>
      <c r="D29" s="127"/>
      <c r="E29" s="127"/>
      <c r="F29" s="127"/>
      <c r="G29" s="128"/>
      <c r="H29" s="129"/>
      <c r="I29" s="129"/>
      <c r="J29" s="129"/>
      <c r="K29" s="130"/>
      <c r="L29" s="128"/>
      <c r="M29" s="129"/>
      <c r="N29" s="129"/>
      <c r="O29" s="129"/>
      <c r="P29" s="129"/>
      <c r="Q29" s="130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24"/>
      <c r="AH29" s="124"/>
      <c r="AI29" s="124"/>
      <c r="AJ29" s="124"/>
      <c r="AK29" s="124"/>
      <c r="AL29" s="125"/>
      <c r="AM29" s="8"/>
      <c r="AN29" s="7"/>
    </row>
    <row r="30" spans="1:40" ht="3" customHeight="1">
      <c r="A30" s="8"/>
      <c r="B30" s="126"/>
      <c r="C30" s="127"/>
      <c r="D30" s="127"/>
      <c r="E30" s="127"/>
      <c r="F30" s="127"/>
      <c r="G30" s="131"/>
      <c r="H30" s="132"/>
      <c r="I30" s="132"/>
      <c r="J30" s="132"/>
      <c r="K30" s="133"/>
      <c r="L30" s="131"/>
      <c r="M30" s="132"/>
      <c r="N30" s="132"/>
      <c r="O30" s="132"/>
      <c r="P30" s="132"/>
      <c r="Q30" s="133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24"/>
      <c r="AH30" s="124"/>
      <c r="AI30" s="124"/>
      <c r="AJ30" s="124"/>
      <c r="AK30" s="124"/>
      <c r="AL30" s="125"/>
      <c r="AM30" s="8"/>
      <c r="AN30" s="7"/>
    </row>
    <row r="31" spans="1:40" ht="23.1" customHeight="1">
      <c r="A31" s="8"/>
      <c r="B31" s="126"/>
      <c r="C31" s="127"/>
      <c r="D31" s="127"/>
      <c r="E31" s="127"/>
      <c r="F31" s="127"/>
      <c r="G31" s="128"/>
      <c r="H31" s="129"/>
      <c r="I31" s="129"/>
      <c r="J31" s="129"/>
      <c r="K31" s="130"/>
      <c r="L31" s="128"/>
      <c r="M31" s="129"/>
      <c r="N31" s="129"/>
      <c r="O31" s="129"/>
      <c r="P31" s="129"/>
      <c r="Q31" s="130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24"/>
      <c r="AH31" s="124"/>
      <c r="AI31" s="124"/>
      <c r="AJ31" s="124"/>
      <c r="AK31" s="124"/>
      <c r="AL31" s="125"/>
      <c r="AM31" s="8"/>
      <c r="AN31" s="7"/>
    </row>
    <row r="32" spans="1:40" ht="5.25" customHeight="1">
      <c r="A32" s="8"/>
      <c r="B32" s="126"/>
      <c r="C32" s="127"/>
      <c r="D32" s="127"/>
      <c r="E32" s="127"/>
      <c r="F32" s="127"/>
      <c r="G32" s="131"/>
      <c r="H32" s="132"/>
      <c r="I32" s="132"/>
      <c r="J32" s="132"/>
      <c r="K32" s="133"/>
      <c r="L32" s="131"/>
      <c r="M32" s="132"/>
      <c r="N32" s="132"/>
      <c r="O32" s="132"/>
      <c r="P32" s="132"/>
      <c r="Q32" s="133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24"/>
      <c r="AH32" s="124"/>
      <c r="AI32" s="124"/>
      <c r="AJ32" s="124"/>
      <c r="AK32" s="124"/>
      <c r="AL32" s="125"/>
      <c r="AM32" s="8"/>
      <c r="AN32" s="7"/>
    </row>
    <row r="33" spans="1:40" ht="20.25" customHeight="1">
      <c r="A33" s="8"/>
      <c r="B33" s="126"/>
      <c r="C33" s="127"/>
      <c r="D33" s="127"/>
      <c r="E33" s="127"/>
      <c r="F33" s="127"/>
      <c r="G33" s="128"/>
      <c r="H33" s="129"/>
      <c r="I33" s="129"/>
      <c r="J33" s="129"/>
      <c r="K33" s="130"/>
      <c r="L33" s="128"/>
      <c r="M33" s="129"/>
      <c r="N33" s="129"/>
      <c r="O33" s="129"/>
      <c r="P33" s="129"/>
      <c r="Q33" s="130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24"/>
      <c r="AH33" s="124"/>
      <c r="AI33" s="124"/>
      <c r="AJ33" s="124"/>
      <c r="AK33" s="124"/>
      <c r="AL33" s="125"/>
      <c r="AM33" s="8"/>
      <c r="AN33" s="7"/>
    </row>
    <row r="34" spans="1:40" ht="4.5" customHeight="1">
      <c r="A34" s="8"/>
      <c r="B34" s="126"/>
      <c r="C34" s="127"/>
      <c r="D34" s="127"/>
      <c r="E34" s="127"/>
      <c r="F34" s="127"/>
      <c r="G34" s="131"/>
      <c r="H34" s="132"/>
      <c r="I34" s="132"/>
      <c r="J34" s="132"/>
      <c r="K34" s="133"/>
      <c r="L34" s="131"/>
      <c r="M34" s="132"/>
      <c r="N34" s="132"/>
      <c r="O34" s="132"/>
      <c r="P34" s="132"/>
      <c r="Q34" s="133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24"/>
      <c r="AH34" s="124"/>
      <c r="AI34" s="124"/>
      <c r="AJ34" s="124"/>
      <c r="AK34" s="124"/>
      <c r="AL34" s="125"/>
      <c r="AM34" s="8"/>
      <c r="AN34" s="7"/>
    </row>
    <row r="35" spans="1:40" ht="20.25" customHeight="1">
      <c r="A35" s="8"/>
      <c r="B35" s="126" t="s">
        <v>7</v>
      </c>
      <c r="C35" s="127"/>
      <c r="D35" s="127"/>
      <c r="E35" s="127"/>
      <c r="F35" s="127"/>
      <c r="G35" s="128" t="s">
        <v>129</v>
      </c>
      <c r="H35" s="129"/>
      <c r="I35" s="129"/>
      <c r="J35" s="129"/>
      <c r="K35" s="130"/>
      <c r="L35" s="128" t="s">
        <v>43</v>
      </c>
      <c r="M35" s="129"/>
      <c r="N35" s="129"/>
      <c r="O35" s="129"/>
      <c r="P35" s="129"/>
      <c r="Q35" s="130"/>
      <c r="R35" s="134" t="s">
        <v>46</v>
      </c>
      <c r="S35" s="134"/>
      <c r="T35" s="134"/>
      <c r="U35" s="134"/>
      <c r="V35" s="134"/>
      <c r="W35" s="134" t="s">
        <v>41</v>
      </c>
      <c r="X35" s="134"/>
      <c r="Y35" s="134"/>
      <c r="Z35" s="134"/>
      <c r="AA35" s="134"/>
      <c r="AB35" s="134" t="s">
        <v>47</v>
      </c>
      <c r="AC35" s="134"/>
      <c r="AD35" s="134"/>
      <c r="AE35" s="134"/>
      <c r="AF35" s="134"/>
      <c r="AG35" s="124"/>
      <c r="AH35" s="124"/>
      <c r="AI35" s="124"/>
      <c r="AJ35" s="124"/>
      <c r="AK35" s="124"/>
      <c r="AL35" s="125"/>
      <c r="AM35" s="8"/>
      <c r="AN35" s="7"/>
    </row>
    <row r="36" spans="1:40" ht="4.5" customHeight="1">
      <c r="A36" s="8"/>
      <c r="B36" s="126"/>
      <c r="C36" s="127"/>
      <c r="D36" s="127"/>
      <c r="E36" s="127"/>
      <c r="F36" s="127"/>
      <c r="G36" s="131"/>
      <c r="H36" s="132"/>
      <c r="I36" s="132"/>
      <c r="J36" s="132"/>
      <c r="K36" s="133"/>
      <c r="L36" s="131"/>
      <c r="M36" s="132"/>
      <c r="N36" s="132"/>
      <c r="O36" s="132"/>
      <c r="P36" s="132"/>
      <c r="Q36" s="133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24"/>
      <c r="AH36" s="124"/>
      <c r="AI36" s="124"/>
      <c r="AJ36" s="124"/>
      <c r="AK36" s="124"/>
      <c r="AL36" s="125"/>
      <c r="AM36" s="8"/>
      <c r="AN36" s="7"/>
    </row>
    <row r="37" spans="1:40" ht="20.25" customHeight="1">
      <c r="A37" s="8"/>
      <c r="B37" s="117" t="s">
        <v>0</v>
      </c>
      <c r="C37" s="113"/>
      <c r="D37" s="113"/>
      <c r="E37" s="113"/>
      <c r="F37" s="113"/>
      <c r="G37" s="118" t="s">
        <v>2</v>
      </c>
      <c r="H37" s="119"/>
      <c r="I37" s="119"/>
      <c r="J37" s="119"/>
      <c r="K37" s="120"/>
      <c r="L37" s="118" t="s">
        <v>21</v>
      </c>
      <c r="M37" s="119"/>
      <c r="N37" s="119"/>
      <c r="O37" s="119"/>
      <c r="P37" s="119"/>
      <c r="Q37" s="120"/>
      <c r="R37" s="113" t="s">
        <v>1</v>
      </c>
      <c r="S37" s="113"/>
      <c r="T37" s="113"/>
      <c r="U37" s="113"/>
      <c r="V37" s="113"/>
      <c r="W37" s="113" t="s">
        <v>3</v>
      </c>
      <c r="X37" s="113"/>
      <c r="Y37" s="113"/>
      <c r="Z37" s="113"/>
      <c r="AA37" s="113"/>
      <c r="AB37" s="113" t="s">
        <v>4</v>
      </c>
      <c r="AC37" s="113"/>
      <c r="AD37" s="113"/>
      <c r="AE37" s="113"/>
      <c r="AF37" s="113"/>
      <c r="AG37" s="113" t="s">
        <v>125</v>
      </c>
      <c r="AH37" s="113"/>
      <c r="AI37" s="113"/>
      <c r="AJ37" s="113"/>
      <c r="AK37" s="113"/>
      <c r="AL37" s="114"/>
      <c r="AM37" s="8"/>
      <c r="AN37" s="7"/>
    </row>
    <row r="38" spans="1:40" ht="4.5" customHeight="1">
      <c r="A38" s="8"/>
      <c r="B38" s="117"/>
      <c r="C38" s="113"/>
      <c r="D38" s="113"/>
      <c r="E38" s="113"/>
      <c r="F38" s="113"/>
      <c r="G38" s="121"/>
      <c r="H38" s="122"/>
      <c r="I38" s="122"/>
      <c r="J38" s="122"/>
      <c r="K38" s="123"/>
      <c r="L38" s="121"/>
      <c r="M38" s="122"/>
      <c r="N38" s="122"/>
      <c r="O38" s="122"/>
      <c r="P38" s="122"/>
      <c r="Q38" s="12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4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139</v>
      </c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15" t="s">
        <v>22</v>
      </c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6"/>
      <c r="AM40" s="37"/>
    </row>
    <row r="41" spans="1:40" s="7" customFormat="1" ht="23.1" customHeight="1">
      <c r="A41" s="9"/>
      <c r="B41" s="33"/>
      <c r="C41" s="21"/>
      <c r="D41" s="21"/>
      <c r="E41" s="110" t="s">
        <v>23</v>
      </c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1"/>
      <c r="AM41" s="15"/>
    </row>
    <row r="42" spans="1:40" s="7" customFormat="1" ht="22.5" customHeight="1">
      <c r="A42" s="9"/>
      <c r="B42" s="33"/>
      <c r="C42" s="21"/>
      <c r="D42" s="21"/>
      <c r="E42" s="110" t="s">
        <v>24</v>
      </c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1"/>
      <c r="AM42" s="15"/>
    </row>
    <row r="43" spans="1:40" s="7" customFormat="1" ht="22.5" customHeight="1">
      <c r="A43" s="9"/>
      <c r="B43" s="33"/>
      <c r="C43" s="21"/>
      <c r="D43" s="21"/>
      <c r="E43" s="110" t="s">
        <v>25</v>
      </c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1"/>
      <c r="AM43" s="15"/>
    </row>
    <row r="44" spans="1:40" s="7" customFormat="1" ht="22.5" customHeight="1">
      <c r="A44" s="9"/>
      <c r="B44" s="33"/>
      <c r="C44" s="21"/>
      <c r="D44" s="21"/>
      <c r="E44" s="110" t="s">
        <v>26</v>
      </c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1"/>
      <c r="AM44" s="15"/>
    </row>
    <row r="45" spans="1:40" s="7" customFormat="1" ht="22.5" customHeight="1">
      <c r="A45" s="9"/>
      <c r="B45" s="33"/>
      <c r="C45" s="21"/>
      <c r="D45" s="21"/>
      <c r="E45" s="110" t="s">
        <v>27</v>
      </c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1"/>
      <c r="AM45" s="15"/>
    </row>
    <row r="46" spans="1:40" s="7" customFormat="1" ht="22.5" customHeight="1">
      <c r="A46" s="9"/>
      <c r="B46" s="33"/>
      <c r="C46" s="21"/>
      <c r="D46" s="21"/>
      <c r="E46" s="110" t="s">
        <v>28</v>
      </c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1"/>
      <c r="AM46" s="15"/>
    </row>
    <row r="47" spans="1:40" s="7" customFormat="1" ht="22.5" customHeight="1">
      <c r="A47" s="9"/>
      <c r="B47" s="33"/>
      <c r="C47" s="21"/>
      <c r="D47" s="21"/>
      <c r="E47" s="110" t="s">
        <v>29</v>
      </c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1"/>
      <c r="AM47" s="15"/>
    </row>
    <row r="48" spans="1:40" s="7" customFormat="1" ht="22.5" customHeight="1">
      <c r="A48" s="9"/>
      <c r="B48" s="33"/>
      <c r="C48" s="21"/>
      <c r="D48" s="21"/>
      <c r="E48" s="110" t="s">
        <v>126</v>
      </c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1"/>
      <c r="AM48" s="15"/>
    </row>
    <row r="49" spans="1:41" s="7" customFormat="1" ht="22.5" customHeight="1">
      <c r="A49" s="9"/>
      <c r="B49" s="33"/>
      <c r="C49" s="21"/>
      <c r="D49" s="21"/>
      <c r="E49" s="110" t="s">
        <v>30</v>
      </c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1"/>
      <c r="AM49" s="15"/>
    </row>
    <row r="50" spans="1:41" ht="13.5" thickBot="1">
      <c r="A50" s="7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7"/>
      <c r="AM50" s="7"/>
      <c r="AN50" s="7"/>
    </row>
    <row r="51" spans="1:4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7"/>
      <c r="AK51" s="7"/>
      <c r="AL51" s="7"/>
      <c r="AM51" s="7"/>
      <c r="AN51" s="7"/>
      <c r="AO51" s="7"/>
    </row>
    <row r="52" spans="1:4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</row>
    <row r="53" spans="1:41"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</sheetData>
  <mergeCells count="89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1:T51"/>
    <mergeCell ref="U51:X51"/>
    <mergeCell ref="Y51:AC51"/>
    <mergeCell ref="AD51:AI51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rintOptions horizontalCentered="1" verticalCentered="1" gridLinesSet="0"/>
  <pageMargins left="0.25" right="0.25" top="0.25" bottom="0.25" header="0" footer="0"/>
  <pageSetup paperSize="9" scale="82" fitToWidth="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O68"/>
  <sheetViews>
    <sheetView showGridLines="0" tabSelected="1" view="pageBreakPreview" zoomScaleNormal="100" zoomScaleSheetLayoutView="100" workbookViewId="0">
      <selection activeCell="P39" sqref="P39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28" width="3" style="6" customWidth="1"/>
    <col min="29" max="38" width="2.28515625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79" t="s">
        <v>36</v>
      </c>
      <c r="B1" s="180"/>
      <c r="C1" s="180"/>
      <c r="D1" s="180"/>
      <c r="E1" s="180"/>
      <c r="F1" s="180"/>
      <c r="G1" s="180"/>
      <c r="H1" s="180"/>
      <c r="I1" s="180"/>
      <c r="J1" s="181"/>
      <c r="K1" s="188" t="s">
        <v>134</v>
      </c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1"/>
      <c r="AC1" s="191"/>
      <c r="AD1" s="209"/>
      <c r="AE1" s="209"/>
      <c r="AF1" s="209"/>
      <c r="AG1" s="209"/>
      <c r="AH1" s="209"/>
      <c r="AI1" s="209"/>
      <c r="AJ1" s="209"/>
      <c r="AK1" s="209"/>
      <c r="AL1" s="209"/>
      <c r="AM1" s="210"/>
      <c r="AN1" s="3"/>
      <c r="AO1" s="1"/>
    </row>
    <row r="2" spans="1:41" s="2" customFormat="1" ht="15" customHeight="1">
      <c r="A2" s="182"/>
      <c r="B2" s="183"/>
      <c r="C2" s="183"/>
      <c r="D2" s="183"/>
      <c r="E2" s="183"/>
      <c r="F2" s="183"/>
      <c r="G2" s="183"/>
      <c r="H2" s="183"/>
      <c r="I2" s="183"/>
      <c r="J2" s="184"/>
      <c r="K2" s="189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4"/>
      <c r="AC2" s="211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"/>
      <c r="AO2" s="1"/>
    </row>
    <row r="3" spans="1:41" s="2" customFormat="1" ht="12.75" customHeight="1">
      <c r="A3" s="182"/>
      <c r="B3" s="183"/>
      <c r="C3" s="183"/>
      <c r="D3" s="183"/>
      <c r="E3" s="183"/>
      <c r="F3" s="183"/>
      <c r="G3" s="183"/>
      <c r="H3" s="183"/>
      <c r="I3" s="183"/>
      <c r="J3" s="184"/>
      <c r="K3" s="189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  <c r="AC3" s="211"/>
      <c r="AD3" s="212"/>
      <c r="AE3" s="212"/>
      <c r="AF3" s="212"/>
      <c r="AG3" s="212"/>
      <c r="AH3" s="212"/>
      <c r="AI3" s="212"/>
      <c r="AJ3" s="212"/>
      <c r="AK3" s="212"/>
      <c r="AL3" s="212"/>
      <c r="AM3" s="213"/>
      <c r="AN3" s="3"/>
      <c r="AO3" s="1"/>
    </row>
    <row r="4" spans="1:41" s="2" customFormat="1" ht="31.5" customHeight="1">
      <c r="A4" s="182"/>
      <c r="B4" s="183"/>
      <c r="C4" s="183"/>
      <c r="D4" s="183"/>
      <c r="E4" s="183"/>
      <c r="F4" s="183"/>
      <c r="G4" s="183"/>
      <c r="H4" s="183"/>
      <c r="I4" s="183"/>
      <c r="J4" s="184"/>
      <c r="K4" s="190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7"/>
      <c r="AC4" s="211"/>
      <c r="AD4" s="212"/>
      <c r="AE4" s="212"/>
      <c r="AF4" s="212"/>
      <c r="AG4" s="212"/>
      <c r="AH4" s="212"/>
      <c r="AI4" s="212"/>
      <c r="AJ4" s="212"/>
      <c r="AK4" s="212"/>
      <c r="AL4" s="212"/>
      <c r="AM4" s="213"/>
      <c r="AN4" s="3"/>
      <c r="AO4" s="1"/>
    </row>
    <row r="5" spans="1:41" s="2" customFormat="1" ht="11.25" customHeight="1">
      <c r="A5" s="182"/>
      <c r="B5" s="183"/>
      <c r="C5" s="183"/>
      <c r="D5" s="183"/>
      <c r="E5" s="183"/>
      <c r="F5" s="183"/>
      <c r="G5" s="183"/>
      <c r="H5" s="183"/>
      <c r="I5" s="183"/>
      <c r="J5" s="184"/>
      <c r="K5" s="200" t="s">
        <v>137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2"/>
      <c r="AC5" s="211"/>
      <c r="AD5" s="212"/>
      <c r="AE5" s="212"/>
      <c r="AF5" s="212"/>
      <c r="AG5" s="212"/>
      <c r="AH5" s="212"/>
      <c r="AI5" s="212"/>
      <c r="AJ5" s="212"/>
      <c r="AK5" s="212"/>
      <c r="AL5" s="212"/>
      <c r="AM5" s="213"/>
      <c r="AN5" s="3"/>
      <c r="AO5" s="1"/>
    </row>
    <row r="6" spans="1:41" s="2" customFormat="1" ht="6.75" customHeight="1">
      <c r="A6" s="182"/>
      <c r="B6" s="183"/>
      <c r="C6" s="183"/>
      <c r="D6" s="183"/>
      <c r="E6" s="183"/>
      <c r="F6" s="183"/>
      <c r="G6" s="183"/>
      <c r="H6" s="183"/>
      <c r="I6" s="183"/>
      <c r="J6" s="184"/>
      <c r="K6" s="203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5"/>
      <c r="AC6" s="211"/>
      <c r="AD6" s="212"/>
      <c r="AE6" s="212"/>
      <c r="AF6" s="212"/>
      <c r="AG6" s="212"/>
      <c r="AH6" s="212"/>
      <c r="AI6" s="212"/>
      <c r="AJ6" s="212"/>
      <c r="AK6" s="212"/>
      <c r="AL6" s="212"/>
      <c r="AM6" s="213"/>
      <c r="AN6" s="3"/>
      <c r="AO6" s="1"/>
    </row>
    <row r="7" spans="1:41" s="1" customFormat="1" ht="18" customHeight="1">
      <c r="A7" s="206" t="s">
        <v>12</v>
      </c>
      <c r="B7" s="214"/>
      <c r="C7" s="214"/>
      <c r="D7" s="214"/>
      <c r="E7" s="214"/>
      <c r="F7" s="214"/>
      <c r="G7" s="214"/>
      <c r="H7" s="214"/>
      <c r="I7" s="214"/>
      <c r="J7" s="215"/>
      <c r="K7" s="216" t="s">
        <v>13</v>
      </c>
      <c r="L7" s="150"/>
      <c r="M7" s="150" t="s">
        <v>14</v>
      </c>
      <c r="N7" s="150"/>
      <c r="O7" s="150" t="s">
        <v>15</v>
      </c>
      <c r="P7" s="150"/>
      <c r="Q7" s="150" t="s">
        <v>16</v>
      </c>
      <c r="R7" s="150"/>
      <c r="S7" s="150" t="s">
        <v>17</v>
      </c>
      <c r="T7" s="150"/>
      <c r="U7" s="150" t="s">
        <v>18</v>
      </c>
      <c r="V7" s="150"/>
      <c r="W7" s="151" t="s">
        <v>19</v>
      </c>
      <c r="X7" s="151"/>
      <c r="Y7" s="151"/>
      <c r="Z7" s="152" t="s">
        <v>20</v>
      </c>
      <c r="AA7" s="152"/>
      <c r="AB7" s="152"/>
      <c r="AC7" s="153" t="s">
        <v>132</v>
      </c>
      <c r="AD7" s="154"/>
      <c r="AE7" s="154"/>
      <c r="AF7" s="154"/>
      <c r="AG7" s="154"/>
      <c r="AH7" s="154"/>
      <c r="AI7" s="154"/>
      <c r="AJ7" s="154"/>
      <c r="AK7" s="154"/>
      <c r="AL7" s="154"/>
      <c r="AM7" s="155"/>
      <c r="AN7" s="3"/>
    </row>
    <row r="8" spans="1:41" s="1" customFormat="1" ht="17.25" customHeight="1" thickBot="1">
      <c r="A8" s="159" t="s">
        <v>38</v>
      </c>
      <c r="B8" s="160"/>
      <c r="C8" s="160"/>
      <c r="D8" s="160"/>
      <c r="E8" s="160"/>
      <c r="F8" s="160"/>
      <c r="G8" s="160"/>
      <c r="H8" s="160"/>
      <c r="I8" s="160"/>
      <c r="J8" s="161"/>
      <c r="K8" s="162" t="str">
        <f>[1]Cover!K8</f>
        <v>BK</v>
      </c>
      <c r="L8" s="163"/>
      <c r="M8" s="164" t="str">
        <f>Cover!M8</f>
        <v>PPL</v>
      </c>
      <c r="N8" s="163"/>
      <c r="O8" s="164" t="str">
        <f>Cover!O8</f>
        <v>PEDCO</v>
      </c>
      <c r="P8" s="163"/>
      <c r="Q8" s="164" t="str">
        <f>Cover!Q8</f>
        <v>320</v>
      </c>
      <c r="R8" s="163"/>
      <c r="S8" s="164" t="str">
        <f>Cover!S8</f>
        <v>EL</v>
      </c>
      <c r="T8" s="163"/>
      <c r="U8" s="164" t="str">
        <f>Cover!U8</f>
        <v>LI</v>
      </c>
      <c r="V8" s="163"/>
      <c r="W8" s="166" t="s">
        <v>45</v>
      </c>
      <c r="X8" s="167"/>
      <c r="Y8" s="168"/>
      <c r="Z8" s="169" t="s">
        <v>7</v>
      </c>
      <c r="AA8" s="170"/>
      <c r="AB8" s="171"/>
      <c r="AC8" s="156"/>
      <c r="AD8" s="157"/>
      <c r="AE8" s="157"/>
      <c r="AF8" s="157"/>
      <c r="AG8" s="157"/>
      <c r="AH8" s="157"/>
      <c r="AI8" s="157"/>
      <c r="AJ8" s="157"/>
      <c r="AK8" s="157"/>
      <c r="AL8" s="157"/>
      <c r="AM8" s="158"/>
      <c r="AN8" s="4"/>
    </row>
    <row r="9" spans="1:41" s="1" customFormat="1" ht="15" customHeight="1">
      <c r="A9" s="218" t="s">
        <v>31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5"/>
    </row>
    <row r="10" spans="1:41" s="2" customFormat="1" ht="15" customHeight="1">
      <c r="A10" s="219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5"/>
      <c r="AO10" s="1"/>
    </row>
    <row r="11" spans="1:41" s="2" customFormat="1" ht="15" customHeight="1">
      <c r="A11" s="217" t="s">
        <v>37</v>
      </c>
      <c r="B11" s="217"/>
      <c r="C11" s="217"/>
      <c r="D11" s="217"/>
      <c r="E11" s="217" t="s">
        <v>7</v>
      </c>
      <c r="F11" s="217"/>
      <c r="G11" s="217"/>
      <c r="H11" s="217" t="s">
        <v>8</v>
      </c>
      <c r="I11" s="217"/>
      <c r="J11" s="217"/>
      <c r="K11" s="217" t="s">
        <v>9</v>
      </c>
      <c r="L11" s="217"/>
      <c r="M11" s="217"/>
      <c r="N11" s="217" t="s">
        <v>10</v>
      </c>
      <c r="O11" s="217"/>
      <c r="P11" s="217"/>
      <c r="Q11" s="217" t="s">
        <v>11</v>
      </c>
      <c r="R11" s="217"/>
      <c r="S11" s="217"/>
      <c r="T11" s="11"/>
      <c r="U11" s="217" t="s">
        <v>37</v>
      </c>
      <c r="V11" s="217"/>
      <c r="W11" s="217"/>
      <c r="X11" s="217" t="s">
        <v>7</v>
      </c>
      <c r="Y11" s="217"/>
      <c r="Z11" s="217"/>
      <c r="AA11" s="217" t="s">
        <v>8</v>
      </c>
      <c r="AB11" s="217"/>
      <c r="AC11" s="217"/>
      <c r="AD11" s="217" t="s">
        <v>9</v>
      </c>
      <c r="AE11" s="217"/>
      <c r="AF11" s="217"/>
      <c r="AG11" s="217" t="s">
        <v>10</v>
      </c>
      <c r="AH11" s="217"/>
      <c r="AI11" s="217"/>
      <c r="AJ11" s="217" t="s">
        <v>11</v>
      </c>
      <c r="AK11" s="217"/>
      <c r="AL11" s="217"/>
      <c r="AM11" s="217"/>
      <c r="AN11" s="1"/>
      <c r="AO11" s="1"/>
    </row>
    <row r="12" spans="1:41" s="2" customFormat="1" ht="15" customHeight="1">
      <c r="A12" s="221">
        <v>1</v>
      </c>
      <c r="B12" s="221"/>
      <c r="C12" s="221"/>
      <c r="D12" s="221"/>
      <c r="E12" s="221" t="s">
        <v>34</v>
      </c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11"/>
      <c r="U12" s="221">
        <v>51</v>
      </c>
      <c r="V12" s="221"/>
      <c r="W12" s="221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17"/>
      <c r="AK12" s="217"/>
      <c r="AL12" s="217"/>
      <c r="AM12" s="217"/>
      <c r="AN12" s="1"/>
      <c r="AO12" s="1"/>
    </row>
    <row r="13" spans="1:41" s="1" customFormat="1" ht="15" customHeight="1">
      <c r="A13" s="221">
        <v>2</v>
      </c>
      <c r="B13" s="221"/>
      <c r="C13" s="221"/>
      <c r="D13" s="221"/>
      <c r="E13" s="221" t="s">
        <v>34</v>
      </c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11"/>
      <c r="U13" s="221">
        <v>52</v>
      </c>
      <c r="V13" s="221"/>
      <c r="W13" s="221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17"/>
      <c r="AK13" s="217"/>
      <c r="AL13" s="217"/>
      <c r="AM13" s="217"/>
    </row>
    <row r="14" spans="1:41" s="2" customFormat="1" ht="15" customHeight="1">
      <c r="A14" s="221">
        <v>3</v>
      </c>
      <c r="B14" s="221"/>
      <c r="C14" s="221"/>
      <c r="D14" s="221"/>
      <c r="E14" s="221" t="s">
        <v>34</v>
      </c>
      <c r="F14" s="221"/>
      <c r="G14" s="221"/>
      <c r="H14" s="221"/>
      <c r="I14" s="221"/>
      <c r="J14" s="221"/>
      <c r="K14" s="220"/>
      <c r="L14" s="220"/>
      <c r="M14" s="220"/>
      <c r="N14" s="220"/>
      <c r="O14" s="220"/>
      <c r="P14" s="220"/>
      <c r="Q14" s="220"/>
      <c r="R14" s="220"/>
      <c r="S14" s="220"/>
      <c r="T14" s="11"/>
      <c r="U14" s="221">
        <v>53</v>
      </c>
      <c r="V14" s="221"/>
      <c r="W14" s="221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17"/>
      <c r="AK14" s="217"/>
      <c r="AL14" s="217"/>
      <c r="AM14" s="217"/>
      <c r="AN14" s="1"/>
      <c r="AO14" s="1"/>
    </row>
    <row r="15" spans="1:41" ht="15" customHeight="1">
      <c r="A15" s="221">
        <v>4</v>
      </c>
      <c r="B15" s="221"/>
      <c r="C15" s="221"/>
      <c r="D15" s="221"/>
      <c r="E15" s="221" t="s">
        <v>34</v>
      </c>
      <c r="F15" s="221"/>
      <c r="G15" s="221"/>
      <c r="H15" s="221"/>
      <c r="I15" s="221"/>
      <c r="J15" s="221"/>
      <c r="K15" s="220"/>
      <c r="L15" s="220"/>
      <c r="M15" s="220"/>
      <c r="N15" s="221"/>
      <c r="O15" s="221"/>
      <c r="P15" s="221"/>
      <c r="Q15" s="220"/>
      <c r="R15" s="220"/>
      <c r="S15" s="220"/>
      <c r="T15" s="11"/>
      <c r="U15" s="221">
        <v>54</v>
      </c>
      <c r="V15" s="221"/>
      <c r="W15" s="221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17"/>
      <c r="AK15" s="217"/>
      <c r="AL15" s="217"/>
      <c r="AM15" s="217"/>
      <c r="AN15" s="7"/>
      <c r="AO15" s="7"/>
    </row>
    <row r="16" spans="1:41" ht="15" customHeight="1">
      <c r="A16" s="221">
        <v>5</v>
      </c>
      <c r="B16" s="221"/>
      <c r="C16" s="221"/>
      <c r="D16" s="221"/>
      <c r="E16" s="221" t="s">
        <v>34</v>
      </c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0"/>
      <c r="R16" s="220"/>
      <c r="S16" s="220"/>
      <c r="T16" s="11"/>
      <c r="U16" s="221">
        <v>55</v>
      </c>
      <c r="V16" s="221"/>
      <c r="W16" s="221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17"/>
      <c r="AK16" s="217"/>
      <c r="AL16" s="217"/>
      <c r="AM16" s="217"/>
      <c r="AN16" s="7"/>
      <c r="AO16" s="7"/>
    </row>
    <row r="17" spans="1:41" ht="15" customHeight="1">
      <c r="A17" s="221">
        <v>6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0"/>
      <c r="R17" s="220"/>
      <c r="S17" s="220"/>
      <c r="T17" s="11"/>
      <c r="U17" s="221">
        <v>56</v>
      </c>
      <c r="V17" s="221"/>
      <c r="W17" s="221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17"/>
      <c r="AK17" s="217"/>
      <c r="AL17" s="217"/>
      <c r="AM17" s="217"/>
      <c r="AN17" s="7"/>
      <c r="AO17" s="7"/>
    </row>
    <row r="18" spans="1:41" ht="15" customHeight="1">
      <c r="A18" s="221">
        <v>7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0"/>
      <c r="R18" s="220"/>
      <c r="S18" s="220"/>
      <c r="T18" s="11"/>
      <c r="U18" s="221">
        <v>57</v>
      </c>
      <c r="V18" s="221"/>
      <c r="W18" s="221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17"/>
      <c r="AK18" s="217"/>
      <c r="AL18" s="217"/>
      <c r="AM18" s="217"/>
      <c r="AN18" s="7"/>
      <c r="AO18" s="7"/>
    </row>
    <row r="19" spans="1:41" ht="15" customHeight="1">
      <c r="A19" s="221">
        <v>8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0"/>
      <c r="R19" s="220"/>
      <c r="S19" s="220"/>
      <c r="T19" s="11"/>
      <c r="U19" s="221">
        <v>58</v>
      </c>
      <c r="V19" s="221"/>
      <c r="W19" s="221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17"/>
      <c r="AK19" s="217"/>
      <c r="AL19" s="217"/>
      <c r="AM19" s="217"/>
      <c r="AN19" s="7"/>
      <c r="AO19" s="7"/>
    </row>
    <row r="20" spans="1:41" ht="15" customHeight="1">
      <c r="A20" s="221">
        <v>9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0"/>
      <c r="O20" s="220"/>
      <c r="P20" s="220"/>
      <c r="Q20" s="220"/>
      <c r="R20" s="220"/>
      <c r="S20" s="220"/>
      <c r="T20" s="11"/>
      <c r="U20" s="221">
        <v>59</v>
      </c>
      <c r="V20" s="221"/>
      <c r="W20" s="221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17"/>
      <c r="AK20" s="217"/>
      <c r="AL20" s="217"/>
      <c r="AM20" s="217"/>
      <c r="AN20" s="7"/>
      <c r="AO20" s="7"/>
    </row>
    <row r="21" spans="1:41" ht="15" customHeight="1">
      <c r="A21" s="221">
        <v>10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0"/>
      <c r="R21" s="220"/>
      <c r="S21" s="220"/>
      <c r="T21" s="11"/>
      <c r="U21" s="221">
        <v>60</v>
      </c>
      <c r="V21" s="221"/>
      <c r="W21" s="221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17"/>
      <c r="AK21" s="217"/>
      <c r="AL21" s="217"/>
      <c r="AM21" s="217"/>
      <c r="AN21" s="7"/>
      <c r="AO21" s="7"/>
    </row>
    <row r="22" spans="1:41" ht="15" customHeight="1">
      <c r="A22" s="221">
        <v>11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0"/>
      <c r="R22" s="220"/>
      <c r="S22" s="220"/>
      <c r="T22" s="8"/>
      <c r="U22" s="221">
        <v>61</v>
      </c>
      <c r="V22" s="221"/>
      <c r="W22" s="221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17"/>
      <c r="AK22" s="217"/>
      <c r="AL22" s="217"/>
      <c r="AM22" s="217"/>
      <c r="AN22" s="7"/>
      <c r="AO22" s="7"/>
    </row>
    <row r="23" spans="1:41" ht="15" customHeight="1">
      <c r="A23" s="221">
        <v>12</v>
      </c>
      <c r="B23" s="221"/>
      <c r="C23" s="221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1"/>
      <c r="O23" s="221"/>
      <c r="P23" s="221"/>
      <c r="Q23" s="220"/>
      <c r="R23" s="220"/>
      <c r="S23" s="220"/>
      <c r="T23" s="8"/>
      <c r="U23" s="221">
        <v>62</v>
      </c>
      <c r="V23" s="221"/>
      <c r="W23" s="221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17"/>
      <c r="AK23" s="217"/>
      <c r="AL23" s="217"/>
      <c r="AM23" s="217"/>
      <c r="AN23" s="7"/>
      <c r="AO23" s="7"/>
    </row>
    <row r="24" spans="1:41" ht="15" customHeight="1">
      <c r="A24" s="221">
        <v>13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0"/>
      <c r="L24" s="220"/>
      <c r="M24" s="220"/>
      <c r="N24" s="221"/>
      <c r="O24" s="221"/>
      <c r="P24" s="221"/>
      <c r="Q24" s="220"/>
      <c r="R24" s="220"/>
      <c r="S24" s="220"/>
      <c r="T24" s="8"/>
      <c r="U24" s="221">
        <v>63</v>
      </c>
      <c r="V24" s="221"/>
      <c r="W24" s="221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17"/>
      <c r="AK24" s="217"/>
      <c r="AL24" s="217"/>
      <c r="AM24" s="217"/>
      <c r="AN24" s="7"/>
      <c r="AO24" s="7"/>
    </row>
    <row r="25" spans="1:41" ht="15" customHeight="1">
      <c r="A25" s="221">
        <v>14</v>
      </c>
      <c r="B25" s="221"/>
      <c r="C25" s="221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8"/>
      <c r="U25" s="221">
        <v>64</v>
      </c>
      <c r="V25" s="221"/>
      <c r="W25" s="221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17"/>
      <c r="AK25" s="217"/>
      <c r="AL25" s="217"/>
      <c r="AM25" s="217"/>
      <c r="AN25" s="7"/>
      <c r="AO25" s="7"/>
    </row>
    <row r="26" spans="1:41" ht="15" customHeight="1">
      <c r="A26" s="221">
        <v>15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0"/>
      <c r="R26" s="220"/>
      <c r="S26" s="220"/>
      <c r="T26" s="8"/>
      <c r="U26" s="221">
        <v>65</v>
      </c>
      <c r="V26" s="221"/>
      <c r="W26" s="221"/>
      <c r="X26" s="221"/>
      <c r="Y26" s="221"/>
      <c r="Z26" s="221"/>
      <c r="AA26" s="220"/>
      <c r="AB26" s="220"/>
      <c r="AC26" s="220"/>
      <c r="AD26" s="220"/>
      <c r="AE26" s="220"/>
      <c r="AF26" s="220"/>
      <c r="AG26" s="220"/>
      <c r="AH26" s="220"/>
      <c r="AI26" s="220"/>
      <c r="AJ26" s="217"/>
      <c r="AK26" s="217"/>
      <c r="AL26" s="217"/>
      <c r="AM26" s="217"/>
      <c r="AN26" s="7"/>
      <c r="AO26" s="7"/>
    </row>
    <row r="27" spans="1:41" ht="15" customHeight="1">
      <c r="A27" s="222">
        <v>16</v>
      </c>
      <c r="B27" s="223"/>
      <c r="C27" s="223"/>
      <c r="D27" s="224"/>
      <c r="E27" s="221"/>
      <c r="F27" s="221"/>
      <c r="G27" s="221"/>
      <c r="H27" s="221"/>
      <c r="I27" s="221"/>
      <c r="J27" s="221"/>
      <c r="K27" s="220"/>
      <c r="L27" s="220"/>
      <c r="M27" s="220"/>
      <c r="N27" s="221"/>
      <c r="O27" s="221"/>
      <c r="P27" s="221"/>
      <c r="Q27" s="220"/>
      <c r="R27" s="220"/>
      <c r="S27" s="220"/>
      <c r="T27" s="8"/>
      <c r="U27" s="221">
        <v>66</v>
      </c>
      <c r="V27" s="221"/>
      <c r="W27" s="221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17"/>
      <c r="AK27" s="217"/>
      <c r="AL27" s="217"/>
      <c r="AM27" s="217"/>
      <c r="AN27" s="7"/>
      <c r="AO27" s="7"/>
    </row>
    <row r="28" spans="1:41" ht="15" customHeight="1">
      <c r="A28" s="221">
        <v>17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0"/>
      <c r="L28" s="220"/>
      <c r="M28" s="220"/>
      <c r="N28" s="221"/>
      <c r="O28" s="221"/>
      <c r="P28" s="221"/>
      <c r="Q28" s="220"/>
      <c r="R28" s="220"/>
      <c r="S28" s="220"/>
      <c r="T28" s="8"/>
      <c r="U28" s="221">
        <v>67</v>
      </c>
      <c r="V28" s="221"/>
      <c r="W28" s="221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17"/>
      <c r="AK28" s="217"/>
      <c r="AL28" s="217"/>
      <c r="AM28" s="217"/>
      <c r="AN28" s="7"/>
      <c r="AO28" s="7"/>
    </row>
    <row r="29" spans="1:41" ht="15" customHeight="1">
      <c r="A29" s="221">
        <v>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0"/>
      <c r="R29" s="220"/>
      <c r="S29" s="220"/>
      <c r="T29" s="8"/>
      <c r="U29" s="221">
        <v>68</v>
      </c>
      <c r="V29" s="221"/>
      <c r="W29" s="221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17"/>
      <c r="AK29" s="217"/>
      <c r="AL29" s="217"/>
      <c r="AM29" s="217"/>
      <c r="AN29" s="7"/>
      <c r="AO29" s="7"/>
    </row>
    <row r="30" spans="1:41" ht="15" customHeight="1">
      <c r="A30" s="221">
        <v>19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0"/>
      <c r="L30" s="220"/>
      <c r="M30" s="220"/>
      <c r="N30" s="220"/>
      <c r="O30" s="220"/>
      <c r="P30" s="220"/>
      <c r="Q30" s="220"/>
      <c r="R30" s="220"/>
      <c r="S30" s="220"/>
      <c r="T30" s="8"/>
      <c r="U30" s="221">
        <v>69</v>
      </c>
      <c r="V30" s="221"/>
      <c r="W30" s="221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17"/>
      <c r="AK30" s="217"/>
      <c r="AL30" s="217"/>
      <c r="AM30" s="217"/>
      <c r="AN30" s="7"/>
      <c r="AO30" s="7"/>
    </row>
    <row r="31" spans="1:41" ht="15" customHeight="1">
      <c r="A31" s="221">
        <v>20</v>
      </c>
      <c r="B31" s="221"/>
      <c r="C31" s="221"/>
      <c r="D31" s="221"/>
      <c r="E31" s="220"/>
      <c r="F31" s="220"/>
      <c r="G31" s="220"/>
      <c r="H31" s="220"/>
      <c r="I31" s="220"/>
      <c r="J31" s="220"/>
      <c r="K31" s="220"/>
      <c r="L31" s="220"/>
      <c r="M31" s="220"/>
      <c r="N31" s="221"/>
      <c r="O31" s="221"/>
      <c r="P31" s="221"/>
      <c r="Q31" s="220"/>
      <c r="R31" s="220"/>
      <c r="S31" s="220"/>
      <c r="T31" s="8"/>
      <c r="U31" s="221">
        <v>70</v>
      </c>
      <c r="V31" s="221"/>
      <c r="W31" s="221"/>
      <c r="X31" s="221"/>
      <c r="Y31" s="221"/>
      <c r="Z31" s="221"/>
      <c r="AA31" s="220"/>
      <c r="AB31" s="220"/>
      <c r="AC31" s="220"/>
      <c r="AD31" s="220"/>
      <c r="AE31" s="220"/>
      <c r="AF31" s="220"/>
      <c r="AG31" s="220"/>
      <c r="AH31" s="220"/>
      <c r="AI31" s="220"/>
      <c r="AJ31" s="217"/>
      <c r="AK31" s="217"/>
      <c r="AL31" s="217"/>
      <c r="AM31" s="217"/>
      <c r="AN31" s="7"/>
      <c r="AO31" s="7"/>
    </row>
    <row r="32" spans="1:41" ht="15" customHeight="1">
      <c r="A32" s="221">
        <v>21</v>
      </c>
      <c r="B32" s="221"/>
      <c r="C32" s="221"/>
      <c r="D32" s="221"/>
      <c r="E32" s="220"/>
      <c r="F32" s="220"/>
      <c r="G32" s="220"/>
      <c r="H32" s="220"/>
      <c r="I32" s="220"/>
      <c r="J32" s="220"/>
      <c r="K32" s="220"/>
      <c r="L32" s="220"/>
      <c r="M32" s="220"/>
      <c r="N32" s="221"/>
      <c r="O32" s="221"/>
      <c r="P32" s="221"/>
      <c r="Q32" s="220"/>
      <c r="R32" s="220"/>
      <c r="S32" s="220"/>
      <c r="T32" s="8"/>
      <c r="U32" s="221">
        <v>71</v>
      </c>
      <c r="V32" s="221"/>
      <c r="W32" s="221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17"/>
      <c r="AK32" s="217"/>
      <c r="AL32" s="217"/>
      <c r="AM32" s="217"/>
      <c r="AN32" s="7"/>
      <c r="AO32" s="7"/>
    </row>
    <row r="33" spans="1:41" ht="15" customHeight="1">
      <c r="A33" s="221">
        <v>22</v>
      </c>
      <c r="B33" s="221"/>
      <c r="C33" s="221"/>
      <c r="D33" s="221"/>
      <c r="E33" s="220"/>
      <c r="F33" s="220"/>
      <c r="G33" s="220"/>
      <c r="H33" s="220"/>
      <c r="I33" s="220"/>
      <c r="J33" s="220"/>
      <c r="K33" s="220"/>
      <c r="L33" s="220"/>
      <c r="M33" s="220"/>
      <c r="N33" s="221"/>
      <c r="O33" s="221"/>
      <c r="P33" s="221"/>
      <c r="Q33" s="220"/>
      <c r="R33" s="220"/>
      <c r="S33" s="220"/>
      <c r="T33" s="13"/>
      <c r="U33" s="221">
        <v>72</v>
      </c>
      <c r="V33" s="221"/>
      <c r="W33" s="221"/>
      <c r="X33" s="221"/>
      <c r="Y33" s="221"/>
      <c r="Z33" s="221"/>
      <c r="AA33" s="220"/>
      <c r="AB33" s="220"/>
      <c r="AC33" s="220"/>
      <c r="AD33" s="220"/>
      <c r="AE33" s="220"/>
      <c r="AF33" s="220"/>
      <c r="AG33" s="220"/>
      <c r="AH33" s="220"/>
      <c r="AI33" s="220"/>
      <c r="AJ33" s="217"/>
      <c r="AK33" s="217"/>
      <c r="AL33" s="217"/>
      <c r="AM33" s="217"/>
      <c r="AN33" s="7"/>
      <c r="AO33" s="7"/>
    </row>
    <row r="34" spans="1:41" ht="15" customHeight="1">
      <c r="A34" s="221">
        <v>23</v>
      </c>
      <c r="B34" s="221"/>
      <c r="C34" s="221"/>
      <c r="D34" s="221"/>
      <c r="E34" s="220"/>
      <c r="F34" s="220"/>
      <c r="G34" s="220"/>
      <c r="H34" s="220"/>
      <c r="I34" s="220"/>
      <c r="J34" s="220"/>
      <c r="K34" s="220"/>
      <c r="L34" s="220"/>
      <c r="M34" s="220"/>
      <c r="N34" s="221"/>
      <c r="O34" s="221"/>
      <c r="P34" s="221"/>
      <c r="Q34" s="220"/>
      <c r="R34" s="220"/>
      <c r="S34" s="220"/>
      <c r="T34" s="10"/>
      <c r="U34" s="221">
        <v>73</v>
      </c>
      <c r="V34" s="221"/>
      <c r="W34" s="221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17"/>
      <c r="AK34" s="217"/>
      <c r="AL34" s="217"/>
      <c r="AM34" s="217"/>
      <c r="AN34" s="7"/>
      <c r="AO34" s="7"/>
    </row>
    <row r="35" spans="1:41" ht="15" customHeight="1">
      <c r="A35" s="221">
        <v>24</v>
      </c>
      <c r="B35" s="221"/>
      <c r="C35" s="221"/>
      <c r="D35" s="221"/>
      <c r="E35" s="220"/>
      <c r="F35" s="220"/>
      <c r="G35" s="220"/>
      <c r="H35" s="220"/>
      <c r="I35" s="220"/>
      <c r="J35" s="220"/>
      <c r="K35" s="220"/>
      <c r="L35" s="220"/>
      <c r="M35" s="220"/>
      <c r="N35" s="221"/>
      <c r="O35" s="221"/>
      <c r="P35" s="221"/>
      <c r="Q35" s="220"/>
      <c r="R35" s="220"/>
      <c r="S35" s="220"/>
      <c r="T35" s="10"/>
      <c r="U35" s="221">
        <v>74</v>
      </c>
      <c r="V35" s="221"/>
      <c r="W35" s="221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17"/>
      <c r="AK35" s="217"/>
      <c r="AL35" s="217"/>
      <c r="AM35" s="217"/>
      <c r="AN35" s="7"/>
      <c r="AO35" s="7"/>
    </row>
    <row r="36" spans="1:41" ht="15" customHeight="1">
      <c r="A36" s="221">
        <v>25</v>
      </c>
      <c r="B36" s="221"/>
      <c r="C36" s="221"/>
      <c r="D36" s="221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10"/>
      <c r="U36" s="221">
        <v>75</v>
      </c>
      <c r="V36" s="221"/>
      <c r="W36" s="221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17"/>
      <c r="AK36" s="217"/>
      <c r="AL36" s="217"/>
      <c r="AM36" s="217"/>
      <c r="AN36" s="7"/>
      <c r="AO36" s="7"/>
    </row>
    <row r="37" spans="1:41" ht="15" customHeight="1">
      <c r="A37" s="221">
        <v>26</v>
      </c>
      <c r="B37" s="221"/>
      <c r="C37" s="221"/>
      <c r="D37" s="221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10"/>
      <c r="U37" s="221">
        <v>76</v>
      </c>
      <c r="V37" s="221"/>
      <c r="W37" s="221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17"/>
      <c r="AK37" s="217"/>
      <c r="AL37" s="217"/>
      <c r="AM37" s="217"/>
      <c r="AN37" s="7"/>
      <c r="AO37" s="7"/>
    </row>
    <row r="38" spans="1:41" ht="15" customHeight="1">
      <c r="A38" s="221">
        <v>27</v>
      </c>
      <c r="B38" s="221"/>
      <c r="C38" s="221"/>
      <c r="D38" s="221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14"/>
      <c r="U38" s="221">
        <v>77</v>
      </c>
      <c r="V38" s="221"/>
      <c r="W38" s="221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17"/>
      <c r="AK38" s="217"/>
      <c r="AL38" s="217"/>
      <c r="AM38" s="217"/>
      <c r="AN38" s="7"/>
      <c r="AO38" s="7"/>
    </row>
    <row r="39" spans="1:41" ht="15" customHeight="1">
      <c r="A39" s="221">
        <v>28</v>
      </c>
      <c r="B39" s="221"/>
      <c r="C39" s="221"/>
      <c r="D39" s="221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12"/>
      <c r="U39" s="221">
        <v>78</v>
      </c>
      <c r="V39" s="221"/>
      <c r="W39" s="221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17"/>
      <c r="AK39" s="217"/>
      <c r="AL39" s="217"/>
      <c r="AM39" s="217"/>
      <c r="AN39" s="7"/>
      <c r="AO39" s="7"/>
    </row>
    <row r="40" spans="1:41" ht="15" customHeight="1">
      <c r="A40" s="221">
        <v>29</v>
      </c>
      <c r="B40" s="221"/>
      <c r="C40" s="221"/>
      <c r="D40" s="221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12"/>
      <c r="U40" s="221">
        <v>79</v>
      </c>
      <c r="V40" s="221"/>
      <c r="W40" s="221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17"/>
      <c r="AK40" s="217"/>
      <c r="AL40" s="217"/>
      <c r="AM40" s="217"/>
      <c r="AN40" s="7"/>
      <c r="AO40" s="7"/>
    </row>
    <row r="41" spans="1:41" ht="15" customHeight="1">
      <c r="A41" s="221">
        <v>30</v>
      </c>
      <c r="B41" s="221"/>
      <c r="C41" s="221"/>
      <c r="D41" s="221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12"/>
      <c r="U41" s="221">
        <v>80</v>
      </c>
      <c r="V41" s="221"/>
      <c r="W41" s="221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17"/>
      <c r="AK41" s="217"/>
      <c r="AL41" s="217"/>
      <c r="AM41" s="217"/>
      <c r="AN41" s="7"/>
      <c r="AO41" s="7"/>
    </row>
    <row r="42" spans="1:41" ht="15" customHeight="1">
      <c r="A42" s="221">
        <v>31</v>
      </c>
      <c r="B42" s="221"/>
      <c r="C42" s="221"/>
      <c r="D42" s="221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12"/>
      <c r="U42" s="221">
        <v>81</v>
      </c>
      <c r="V42" s="221"/>
      <c r="W42" s="221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17"/>
      <c r="AK42" s="217"/>
      <c r="AL42" s="217"/>
      <c r="AM42" s="217"/>
      <c r="AN42" s="7"/>
      <c r="AO42" s="7"/>
    </row>
    <row r="43" spans="1:41" ht="15" customHeight="1">
      <c r="A43" s="221">
        <v>32</v>
      </c>
      <c r="B43" s="221"/>
      <c r="C43" s="221"/>
      <c r="D43" s="221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12"/>
      <c r="U43" s="221">
        <v>82</v>
      </c>
      <c r="V43" s="221"/>
      <c r="W43" s="221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17"/>
      <c r="AK43" s="217"/>
      <c r="AL43" s="217"/>
      <c r="AM43" s="217"/>
      <c r="AN43" s="7"/>
      <c r="AO43" s="7"/>
    </row>
    <row r="44" spans="1:41" ht="15" customHeight="1">
      <c r="A44" s="221">
        <v>33</v>
      </c>
      <c r="B44" s="221"/>
      <c r="C44" s="221"/>
      <c r="D44" s="221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12"/>
      <c r="U44" s="221">
        <v>83</v>
      </c>
      <c r="V44" s="221"/>
      <c r="W44" s="221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17"/>
      <c r="AK44" s="217"/>
      <c r="AL44" s="217"/>
      <c r="AM44" s="217"/>
      <c r="AN44" s="7"/>
      <c r="AO44" s="7"/>
    </row>
    <row r="45" spans="1:41" ht="15" customHeight="1">
      <c r="A45" s="221">
        <v>34</v>
      </c>
      <c r="B45" s="221"/>
      <c r="C45" s="221"/>
      <c r="D45" s="221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12"/>
      <c r="U45" s="221">
        <v>84</v>
      </c>
      <c r="V45" s="221"/>
      <c r="W45" s="221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17"/>
      <c r="AK45" s="217"/>
      <c r="AL45" s="217"/>
      <c r="AM45" s="217"/>
      <c r="AN45" s="7"/>
      <c r="AO45" s="7"/>
    </row>
    <row r="46" spans="1:41" ht="15" customHeight="1">
      <c r="A46" s="221">
        <v>35</v>
      </c>
      <c r="B46" s="221"/>
      <c r="C46" s="221"/>
      <c r="D46" s="221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12"/>
      <c r="U46" s="221">
        <v>85</v>
      </c>
      <c r="V46" s="221"/>
      <c r="W46" s="221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17"/>
      <c r="AK46" s="217"/>
      <c r="AL46" s="217"/>
      <c r="AM46" s="217"/>
      <c r="AN46" s="7"/>
      <c r="AO46" s="7"/>
    </row>
    <row r="47" spans="1:41" ht="15" customHeight="1">
      <c r="A47" s="221">
        <v>36</v>
      </c>
      <c r="B47" s="221"/>
      <c r="C47" s="221"/>
      <c r="D47" s="221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12"/>
      <c r="U47" s="221">
        <v>86</v>
      </c>
      <c r="V47" s="221"/>
      <c r="W47" s="221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17"/>
      <c r="AK47" s="217"/>
      <c r="AL47" s="217"/>
      <c r="AM47" s="217"/>
      <c r="AN47" s="7"/>
      <c r="AO47" s="7"/>
    </row>
    <row r="48" spans="1:41" ht="15" customHeight="1">
      <c r="A48" s="221">
        <v>37</v>
      </c>
      <c r="B48" s="221"/>
      <c r="C48" s="221"/>
      <c r="D48" s="221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12"/>
      <c r="U48" s="221">
        <v>87</v>
      </c>
      <c r="V48" s="221"/>
      <c r="W48" s="221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17"/>
      <c r="AK48" s="217"/>
      <c r="AL48" s="217"/>
      <c r="AM48" s="217"/>
      <c r="AN48" s="7"/>
      <c r="AO48" s="7"/>
    </row>
    <row r="49" spans="1:41" ht="15" customHeight="1">
      <c r="A49" s="221">
        <v>38</v>
      </c>
      <c r="B49" s="221"/>
      <c r="C49" s="221"/>
      <c r="D49" s="221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12"/>
      <c r="U49" s="221">
        <v>88</v>
      </c>
      <c r="V49" s="221"/>
      <c r="W49" s="221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17"/>
      <c r="AK49" s="217"/>
      <c r="AL49" s="217"/>
      <c r="AM49" s="217"/>
      <c r="AN49" s="7"/>
      <c r="AO49" s="7"/>
    </row>
    <row r="50" spans="1:41" ht="15" customHeight="1">
      <c r="A50" s="221">
        <v>39</v>
      </c>
      <c r="B50" s="221"/>
      <c r="C50" s="221"/>
      <c r="D50" s="221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12"/>
      <c r="U50" s="221">
        <v>89</v>
      </c>
      <c r="V50" s="221"/>
      <c r="W50" s="221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17"/>
      <c r="AK50" s="217"/>
      <c r="AL50" s="217"/>
      <c r="AM50" s="217"/>
      <c r="AN50" s="7"/>
      <c r="AO50" s="7"/>
    </row>
    <row r="51" spans="1:41" ht="15" customHeight="1">
      <c r="A51" s="221">
        <v>40</v>
      </c>
      <c r="B51" s="221"/>
      <c r="C51" s="221"/>
      <c r="D51" s="221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12"/>
      <c r="U51" s="221">
        <v>90</v>
      </c>
      <c r="V51" s="221"/>
      <c r="W51" s="221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17"/>
      <c r="AK51" s="217"/>
      <c r="AL51" s="217"/>
      <c r="AM51" s="217"/>
      <c r="AN51" s="7"/>
      <c r="AO51" s="7"/>
    </row>
    <row r="52" spans="1:41" ht="15" customHeight="1">
      <c r="A52" s="221">
        <v>41</v>
      </c>
      <c r="B52" s="221"/>
      <c r="C52" s="221"/>
      <c r="D52" s="221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12"/>
      <c r="U52" s="221">
        <v>91</v>
      </c>
      <c r="V52" s="221"/>
      <c r="W52" s="221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17"/>
      <c r="AK52" s="217"/>
      <c r="AL52" s="217"/>
      <c r="AM52" s="217"/>
      <c r="AN52" s="7"/>
      <c r="AO52" s="7"/>
    </row>
    <row r="53" spans="1:41" ht="15" customHeight="1">
      <c r="A53" s="221">
        <v>42</v>
      </c>
      <c r="B53" s="221"/>
      <c r="C53" s="221"/>
      <c r="D53" s="221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12"/>
      <c r="U53" s="221">
        <v>92</v>
      </c>
      <c r="V53" s="221"/>
      <c r="W53" s="221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17"/>
      <c r="AK53" s="217"/>
      <c r="AL53" s="217"/>
      <c r="AM53" s="217"/>
      <c r="AN53" s="7"/>
      <c r="AO53" s="7"/>
    </row>
    <row r="54" spans="1:41" ht="15" customHeight="1">
      <c r="A54" s="221">
        <v>43</v>
      </c>
      <c r="B54" s="221"/>
      <c r="C54" s="221"/>
      <c r="D54" s="221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12"/>
      <c r="U54" s="221">
        <v>93</v>
      </c>
      <c r="V54" s="221"/>
      <c r="W54" s="221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17"/>
      <c r="AK54" s="217"/>
      <c r="AL54" s="217"/>
      <c r="AM54" s="217"/>
      <c r="AN54" s="7"/>
      <c r="AO54" s="7"/>
    </row>
    <row r="55" spans="1:41" ht="15" customHeight="1">
      <c r="A55" s="221">
        <v>44</v>
      </c>
      <c r="B55" s="221"/>
      <c r="C55" s="221"/>
      <c r="D55" s="221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12"/>
      <c r="U55" s="221">
        <v>94</v>
      </c>
      <c r="V55" s="221"/>
      <c r="W55" s="221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17"/>
      <c r="AK55" s="217"/>
      <c r="AL55" s="217"/>
      <c r="AM55" s="217"/>
      <c r="AN55" s="7"/>
      <c r="AO55" s="7"/>
    </row>
    <row r="56" spans="1:41" ht="15" customHeight="1">
      <c r="A56" s="221">
        <v>45</v>
      </c>
      <c r="B56" s="221"/>
      <c r="C56" s="221"/>
      <c r="D56" s="221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12"/>
      <c r="U56" s="221">
        <v>95</v>
      </c>
      <c r="V56" s="221"/>
      <c r="W56" s="221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17"/>
      <c r="AK56" s="217"/>
      <c r="AL56" s="217"/>
      <c r="AM56" s="217"/>
      <c r="AN56" s="7"/>
      <c r="AO56" s="7"/>
    </row>
    <row r="57" spans="1:41" ht="15" customHeight="1">
      <c r="A57" s="221">
        <v>46</v>
      </c>
      <c r="B57" s="221"/>
      <c r="C57" s="221"/>
      <c r="D57" s="221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12"/>
      <c r="U57" s="221">
        <v>96</v>
      </c>
      <c r="V57" s="221"/>
      <c r="W57" s="221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  <c r="AI57" s="220"/>
      <c r="AJ57" s="217"/>
      <c r="AK57" s="217"/>
      <c r="AL57" s="217"/>
      <c r="AM57" s="217"/>
      <c r="AN57" s="7"/>
      <c r="AO57" s="7"/>
    </row>
    <row r="58" spans="1:41" ht="15" customHeight="1">
      <c r="A58" s="221">
        <v>47</v>
      </c>
      <c r="B58" s="221"/>
      <c r="C58" s="221"/>
      <c r="D58" s="221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12"/>
      <c r="U58" s="221">
        <v>97</v>
      </c>
      <c r="V58" s="221"/>
      <c r="W58" s="221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17"/>
      <c r="AK58" s="217"/>
      <c r="AL58" s="217"/>
      <c r="AM58" s="217"/>
      <c r="AN58" s="7"/>
      <c r="AO58" s="7"/>
    </row>
    <row r="59" spans="1:41" ht="15" customHeight="1">
      <c r="A59" s="221">
        <v>48</v>
      </c>
      <c r="B59" s="221"/>
      <c r="C59" s="221"/>
      <c r="D59" s="221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12"/>
      <c r="U59" s="221">
        <v>98</v>
      </c>
      <c r="V59" s="221"/>
      <c r="W59" s="221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220"/>
      <c r="AI59" s="220"/>
      <c r="AJ59" s="217"/>
      <c r="AK59" s="217"/>
      <c r="AL59" s="217"/>
      <c r="AM59" s="217"/>
      <c r="AN59" s="7"/>
      <c r="AO59" s="7"/>
    </row>
    <row r="60" spans="1:41" ht="15" customHeight="1">
      <c r="A60" s="221">
        <v>49</v>
      </c>
      <c r="B60" s="221"/>
      <c r="C60" s="221"/>
      <c r="D60" s="221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12"/>
      <c r="U60" s="221">
        <v>99</v>
      </c>
      <c r="V60" s="221"/>
      <c r="W60" s="221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17"/>
      <c r="AK60" s="217"/>
      <c r="AL60" s="217"/>
      <c r="AM60" s="217"/>
      <c r="AN60" s="7"/>
      <c r="AO60" s="7"/>
    </row>
    <row r="61" spans="1:41" ht="15" customHeight="1">
      <c r="A61" s="221">
        <v>50</v>
      </c>
      <c r="B61" s="221"/>
      <c r="C61" s="221"/>
      <c r="D61" s="221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12"/>
      <c r="U61" s="221">
        <v>100</v>
      </c>
      <c r="V61" s="221"/>
      <c r="W61" s="221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17"/>
      <c r="AK61" s="217"/>
      <c r="AL61" s="217"/>
      <c r="AM61" s="217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1:W31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0:W30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9:W29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8:W28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7:W27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6:W26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5:W25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4:W24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3:W23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2:W22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1:W21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0:W20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9:W19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8:W18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7:W17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6:W16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5:W15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4:W14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3:W13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2:W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verticalCentered="1" gridLinesSet="0"/>
  <pageMargins left="0.25" right="0.25" top="0.25" bottom="0.25" header="0" footer="0"/>
  <pageSetup paperSize="9" scale="86" fitToWidth="0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51"/>
  <sheetViews>
    <sheetView tabSelected="1" view="pageBreakPreview" zoomScale="85" zoomScaleNormal="100" zoomScaleSheetLayoutView="85" workbookViewId="0">
      <selection activeCell="P39" sqref="P39"/>
    </sheetView>
  </sheetViews>
  <sheetFormatPr defaultRowHeight="12.75"/>
  <cols>
    <col min="1" max="1" width="5.7109375" customWidth="1"/>
    <col min="2" max="2" width="70.7109375" customWidth="1"/>
    <col min="3" max="3" width="47.5703125" customWidth="1"/>
    <col min="4" max="4" width="5.140625" customWidth="1"/>
  </cols>
  <sheetData>
    <row r="1" spans="1:11" ht="180" customHeight="1" thickBot="1">
      <c r="A1" s="225"/>
      <c r="B1" s="226"/>
      <c r="C1" s="226"/>
      <c r="D1" s="227"/>
      <c r="K1" s="100"/>
    </row>
    <row r="2" spans="1:11" ht="13.5" thickBot="1"/>
    <row r="3" spans="1:11" ht="15.75">
      <c r="A3" s="87"/>
      <c r="B3" s="88" t="s">
        <v>107</v>
      </c>
      <c r="C3" s="89"/>
      <c r="D3" s="90"/>
    </row>
    <row r="4" spans="1:11" ht="15.75">
      <c r="A4" s="91"/>
      <c r="B4" s="46" t="s">
        <v>48</v>
      </c>
      <c r="C4" s="92"/>
      <c r="D4" s="93"/>
    </row>
    <row r="5" spans="1:11" ht="15.75">
      <c r="A5" s="91"/>
      <c r="B5" s="47" t="s">
        <v>49</v>
      </c>
      <c r="C5" s="92"/>
      <c r="D5" s="93"/>
    </row>
    <row r="6" spans="1:11">
      <c r="A6" s="91"/>
      <c r="B6" s="92"/>
      <c r="C6" s="92"/>
      <c r="D6" s="93"/>
    </row>
    <row r="7" spans="1:11">
      <c r="A7" s="91"/>
      <c r="B7" s="92"/>
      <c r="C7" s="92"/>
      <c r="D7" s="93"/>
    </row>
    <row r="8" spans="1:11" ht="15.75">
      <c r="A8" s="91"/>
      <c r="B8" s="45" t="s">
        <v>108</v>
      </c>
      <c r="C8" s="92"/>
      <c r="D8" s="93"/>
    </row>
    <row r="9" spans="1:11" ht="15.75">
      <c r="A9" s="91"/>
      <c r="B9" s="47" t="s">
        <v>87</v>
      </c>
      <c r="C9" s="92"/>
      <c r="D9" s="93"/>
    </row>
    <row r="10" spans="1:11" ht="15.75">
      <c r="A10" s="91"/>
      <c r="B10" s="47" t="s">
        <v>50</v>
      </c>
      <c r="C10" s="92"/>
      <c r="D10" s="93"/>
    </row>
    <row r="11" spans="1:11" ht="15.75">
      <c r="A11" s="91"/>
      <c r="B11" s="47" t="s">
        <v>61</v>
      </c>
      <c r="C11" s="92"/>
      <c r="D11" s="93"/>
    </row>
    <row r="12" spans="1:11" ht="15.75">
      <c r="A12" s="91"/>
      <c r="B12" s="47" t="s">
        <v>69</v>
      </c>
      <c r="C12" s="92"/>
      <c r="D12" s="93"/>
    </row>
    <row r="13" spans="1:11">
      <c r="A13" s="91"/>
      <c r="B13" s="92"/>
      <c r="C13" s="92"/>
      <c r="D13" s="93"/>
    </row>
    <row r="14" spans="1:11">
      <c r="A14" s="91"/>
      <c r="B14" s="92"/>
      <c r="C14" s="92"/>
      <c r="D14" s="93"/>
    </row>
    <row r="15" spans="1:11" ht="15.75">
      <c r="A15" s="91"/>
      <c r="B15" s="45" t="s">
        <v>106</v>
      </c>
      <c r="C15" s="92"/>
      <c r="D15" s="93"/>
    </row>
    <row r="16" spans="1:11" ht="15.75">
      <c r="A16" s="91"/>
      <c r="B16" s="46" t="s">
        <v>51</v>
      </c>
      <c r="C16" s="92"/>
      <c r="D16" s="93"/>
    </row>
    <row r="17" spans="1:4" ht="15.75">
      <c r="A17" s="91"/>
      <c r="B17" s="46" t="s">
        <v>52</v>
      </c>
      <c r="C17" s="92"/>
      <c r="D17" s="93"/>
    </row>
    <row r="18" spans="1:4">
      <c r="A18" s="91"/>
      <c r="B18" s="92"/>
      <c r="C18" s="92"/>
      <c r="D18" s="93"/>
    </row>
    <row r="19" spans="1:4">
      <c r="A19" s="91"/>
      <c r="B19" s="92"/>
      <c r="C19" s="92"/>
      <c r="D19" s="93"/>
    </row>
    <row r="20" spans="1:4" ht="15.75">
      <c r="A20" s="91"/>
      <c r="B20" s="45" t="s">
        <v>53</v>
      </c>
      <c r="C20" s="92"/>
      <c r="D20" s="93"/>
    </row>
    <row r="21" spans="1:4" ht="15.75">
      <c r="A21" s="91"/>
      <c r="B21" s="47" t="s">
        <v>55</v>
      </c>
      <c r="C21" s="92"/>
      <c r="D21" s="93"/>
    </row>
    <row r="22" spans="1:4" ht="15.75">
      <c r="A22" s="91"/>
      <c r="B22" s="47" t="s">
        <v>56</v>
      </c>
      <c r="C22" s="92"/>
      <c r="D22" s="93"/>
    </row>
    <row r="23" spans="1:4" ht="15.75">
      <c r="A23" s="91"/>
      <c r="B23" s="47" t="s">
        <v>54</v>
      </c>
      <c r="C23" s="92"/>
      <c r="D23" s="93"/>
    </row>
    <row r="24" spans="1:4" ht="15.75">
      <c r="A24" s="91"/>
      <c r="B24" s="47"/>
      <c r="C24" s="92"/>
      <c r="D24" s="93"/>
    </row>
    <row r="25" spans="1:4">
      <c r="A25" s="91"/>
      <c r="B25" s="92"/>
      <c r="C25" s="92"/>
      <c r="D25" s="93"/>
    </row>
    <row r="26" spans="1:4" ht="16.5" thickBot="1">
      <c r="A26" s="91"/>
      <c r="B26" s="45" t="s">
        <v>109</v>
      </c>
      <c r="C26" s="92"/>
      <c r="D26" s="93"/>
    </row>
    <row r="27" spans="1:4">
      <c r="A27" s="91"/>
      <c r="B27" s="64" t="s">
        <v>110</v>
      </c>
      <c r="C27" s="65" t="s">
        <v>111</v>
      </c>
      <c r="D27" s="93"/>
    </row>
    <row r="28" spans="1:4">
      <c r="A28" s="91"/>
      <c r="B28" s="66" t="s">
        <v>112</v>
      </c>
      <c r="C28" s="67">
        <v>1</v>
      </c>
      <c r="D28" s="93"/>
    </row>
    <row r="29" spans="1:4">
      <c r="A29" s="91"/>
      <c r="B29" s="66" t="s">
        <v>113</v>
      </c>
      <c r="C29" s="67">
        <v>0.97</v>
      </c>
      <c r="D29" s="93"/>
    </row>
    <row r="30" spans="1:4" ht="13.5" thickBot="1">
      <c r="A30" s="91"/>
      <c r="B30" s="68" t="s">
        <v>114</v>
      </c>
      <c r="C30" s="69">
        <v>0.94</v>
      </c>
      <c r="D30" s="93"/>
    </row>
    <row r="31" spans="1:4">
      <c r="A31" s="91"/>
      <c r="B31" s="92"/>
      <c r="C31" s="92"/>
      <c r="D31" s="93"/>
    </row>
    <row r="32" spans="1:4">
      <c r="A32" s="91"/>
      <c r="B32" s="92"/>
      <c r="C32" s="92"/>
      <c r="D32" s="93"/>
    </row>
    <row r="33" spans="1:4" ht="15.75" customHeight="1">
      <c r="A33" s="91"/>
      <c r="B33" s="228" t="s">
        <v>120</v>
      </c>
      <c r="C33" s="228"/>
      <c r="D33" s="93"/>
    </row>
    <row r="34" spans="1:4">
      <c r="A34" s="91"/>
      <c r="B34" s="228"/>
      <c r="C34" s="228"/>
      <c r="D34" s="93"/>
    </row>
    <row r="35" spans="1:4">
      <c r="A35" s="91"/>
      <c r="B35" s="92"/>
      <c r="C35" s="92"/>
      <c r="D35" s="93"/>
    </row>
    <row r="36" spans="1:4" ht="15.75">
      <c r="A36" s="91"/>
      <c r="B36" s="45" t="s">
        <v>116</v>
      </c>
      <c r="C36" s="92"/>
      <c r="D36" s="93"/>
    </row>
    <row r="37" spans="1:4" ht="15.75">
      <c r="A37" s="91"/>
      <c r="B37" s="47" t="s">
        <v>117</v>
      </c>
      <c r="C37" s="92"/>
      <c r="D37" s="93"/>
    </row>
    <row r="38" spans="1:4" ht="15.75">
      <c r="A38" s="91"/>
      <c r="B38" s="47"/>
      <c r="C38" s="92"/>
      <c r="D38" s="93"/>
    </row>
    <row r="39" spans="1:4" ht="15.75">
      <c r="A39" s="91"/>
      <c r="B39" s="47"/>
      <c r="C39" s="92"/>
      <c r="D39" s="93"/>
    </row>
    <row r="40" spans="1:4" ht="15.75">
      <c r="A40" s="91"/>
      <c r="B40" s="47"/>
      <c r="C40" s="92"/>
      <c r="D40" s="93"/>
    </row>
    <row r="41" spans="1:4" ht="15.75">
      <c r="A41" s="91"/>
      <c r="B41" s="47"/>
      <c r="C41" s="92"/>
      <c r="D41" s="93"/>
    </row>
    <row r="42" spans="1:4" ht="15.75">
      <c r="A42" s="91"/>
      <c r="B42" s="47"/>
      <c r="C42" s="92"/>
      <c r="D42" s="93"/>
    </row>
    <row r="43" spans="1:4" ht="15.75">
      <c r="A43" s="91"/>
      <c r="B43" s="47"/>
      <c r="C43" s="92"/>
      <c r="D43" s="93"/>
    </row>
    <row r="44" spans="1:4" ht="15.75">
      <c r="A44" s="91"/>
      <c r="B44" s="47"/>
      <c r="C44" s="92"/>
      <c r="D44" s="93"/>
    </row>
    <row r="45" spans="1:4" ht="15.75" customHeight="1">
      <c r="A45" s="91"/>
      <c r="B45" s="229"/>
      <c r="C45" s="229"/>
      <c r="D45" s="93"/>
    </row>
    <row r="46" spans="1:4" ht="15.75" customHeight="1">
      <c r="A46" s="91"/>
      <c r="B46" s="229"/>
      <c r="C46" s="229"/>
      <c r="D46" s="93"/>
    </row>
    <row r="47" spans="1:4" ht="12.75" customHeight="1">
      <c r="A47" s="91"/>
      <c r="B47" s="229"/>
      <c r="C47" s="229"/>
      <c r="D47" s="94"/>
    </row>
    <row r="48" spans="1:4" ht="12.75" customHeight="1">
      <c r="A48" s="91"/>
      <c r="B48" s="229"/>
      <c r="C48" s="229"/>
      <c r="D48" s="94"/>
    </row>
    <row r="49" spans="1:4" ht="15.75" customHeight="1">
      <c r="A49" s="91"/>
      <c r="B49" s="229"/>
      <c r="C49" s="229"/>
      <c r="D49" s="93"/>
    </row>
    <row r="50" spans="1:4" ht="15.75">
      <c r="A50" s="91"/>
      <c r="B50" s="47"/>
      <c r="C50" s="92"/>
      <c r="D50" s="93"/>
    </row>
    <row r="51" spans="1:4" ht="16.5" thickBot="1">
      <c r="A51" s="95"/>
      <c r="B51" s="96"/>
      <c r="C51" s="97"/>
      <c r="D51" s="98"/>
    </row>
  </sheetData>
  <mergeCells count="4">
    <mergeCell ref="A1:D1"/>
    <mergeCell ref="B33:C34"/>
    <mergeCell ref="B47:C49"/>
    <mergeCell ref="B45:C46"/>
  </mergeCells>
  <printOptions horizontalCentered="1" verticalCentered="1"/>
  <pageMargins left="0.25" right="0.25" top="0.25" bottom="0.25" header="0" footer="0"/>
  <pageSetup scale="79" firstPageNumber="3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O40"/>
  <sheetViews>
    <sheetView showGridLines="0" tabSelected="1" view="pageBreakPreview" zoomScaleNormal="100" zoomScaleSheetLayoutView="100" workbookViewId="0">
      <selection activeCell="P39" sqref="P39"/>
    </sheetView>
  </sheetViews>
  <sheetFormatPr defaultRowHeight="12.75"/>
  <cols>
    <col min="1" max="10" width="2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0" width="2.85546875" style="6" customWidth="1"/>
    <col min="21" max="22" width="3.85546875" style="6" customWidth="1"/>
    <col min="23" max="26" width="2.42578125" style="6" customWidth="1"/>
    <col min="27" max="27" width="3" style="6" customWidth="1"/>
    <col min="28" max="28" width="1.5703125" style="6" customWidth="1"/>
    <col min="29" max="38" width="2.42578125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79" t="s">
        <v>35</v>
      </c>
      <c r="C1" s="180"/>
      <c r="D1" s="180"/>
      <c r="E1" s="180"/>
      <c r="F1" s="180"/>
      <c r="G1" s="180"/>
      <c r="H1" s="180"/>
      <c r="I1" s="180"/>
      <c r="J1" s="181"/>
      <c r="K1" s="188" t="s">
        <v>134</v>
      </c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1"/>
      <c r="AC1" s="191"/>
      <c r="AD1" s="192"/>
      <c r="AE1" s="192"/>
      <c r="AF1" s="192"/>
      <c r="AG1" s="192"/>
      <c r="AH1" s="192"/>
      <c r="AI1" s="192"/>
      <c r="AJ1" s="192"/>
      <c r="AK1" s="192"/>
      <c r="AL1" s="193"/>
      <c r="AM1" s="29"/>
      <c r="AN1" s="1"/>
    </row>
    <row r="2" spans="1:40" s="2" customFormat="1" ht="15" customHeight="1">
      <c r="A2" s="28"/>
      <c r="B2" s="182"/>
      <c r="C2" s="183"/>
      <c r="D2" s="183"/>
      <c r="E2" s="183"/>
      <c r="F2" s="183"/>
      <c r="G2" s="183"/>
      <c r="H2" s="183"/>
      <c r="I2" s="183"/>
      <c r="J2" s="184"/>
      <c r="K2" s="189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4"/>
      <c r="AC2" s="194"/>
      <c r="AD2" s="195"/>
      <c r="AE2" s="195"/>
      <c r="AF2" s="195"/>
      <c r="AG2" s="195"/>
      <c r="AH2" s="195"/>
      <c r="AI2" s="195"/>
      <c r="AJ2" s="195"/>
      <c r="AK2" s="195"/>
      <c r="AL2" s="196"/>
      <c r="AM2" s="29"/>
      <c r="AN2" s="1"/>
    </row>
    <row r="3" spans="1:40" s="2" customFormat="1" ht="15" customHeight="1">
      <c r="A3" s="28"/>
      <c r="B3" s="182"/>
      <c r="C3" s="183"/>
      <c r="D3" s="183"/>
      <c r="E3" s="183"/>
      <c r="F3" s="183"/>
      <c r="G3" s="183"/>
      <c r="H3" s="183"/>
      <c r="I3" s="183"/>
      <c r="J3" s="184"/>
      <c r="K3" s="189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  <c r="AC3" s="194"/>
      <c r="AD3" s="195"/>
      <c r="AE3" s="195"/>
      <c r="AF3" s="195"/>
      <c r="AG3" s="195"/>
      <c r="AH3" s="195"/>
      <c r="AI3" s="195"/>
      <c r="AJ3" s="195"/>
      <c r="AK3" s="195"/>
      <c r="AL3" s="196"/>
      <c r="AM3" s="29"/>
      <c r="AN3" s="1"/>
    </row>
    <row r="4" spans="1:40" s="2" customFormat="1" ht="49.5" customHeight="1">
      <c r="A4" s="28"/>
      <c r="B4" s="182"/>
      <c r="C4" s="183"/>
      <c r="D4" s="183"/>
      <c r="E4" s="183"/>
      <c r="F4" s="183"/>
      <c r="G4" s="183"/>
      <c r="H4" s="183"/>
      <c r="I4" s="183"/>
      <c r="J4" s="184"/>
      <c r="K4" s="190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7"/>
      <c r="AC4" s="194"/>
      <c r="AD4" s="195"/>
      <c r="AE4" s="195"/>
      <c r="AF4" s="195"/>
      <c r="AG4" s="195"/>
      <c r="AH4" s="195"/>
      <c r="AI4" s="195"/>
      <c r="AJ4" s="195"/>
      <c r="AK4" s="195"/>
      <c r="AL4" s="196"/>
      <c r="AM4" s="29"/>
      <c r="AN4" s="1"/>
    </row>
    <row r="5" spans="1:40" s="2" customFormat="1" ht="15" customHeight="1">
      <c r="A5" s="28"/>
      <c r="B5" s="182"/>
      <c r="C5" s="183"/>
      <c r="D5" s="183"/>
      <c r="E5" s="183"/>
      <c r="F5" s="183"/>
      <c r="G5" s="183"/>
      <c r="H5" s="183"/>
      <c r="I5" s="183"/>
      <c r="J5" s="184"/>
      <c r="K5" s="200" t="s">
        <v>137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2"/>
      <c r="AC5" s="194"/>
      <c r="AD5" s="195"/>
      <c r="AE5" s="195"/>
      <c r="AF5" s="195"/>
      <c r="AG5" s="195"/>
      <c r="AH5" s="195"/>
      <c r="AI5" s="195"/>
      <c r="AJ5" s="195"/>
      <c r="AK5" s="195"/>
      <c r="AL5" s="196"/>
      <c r="AM5" s="29"/>
      <c r="AN5" s="1"/>
    </row>
    <row r="6" spans="1:40" s="2" customFormat="1" ht="6.75" customHeight="1">
      <c r="A6" s="28"/>
      <c r="B6" s="185"/>
      <c r="C6" s="186"/>
      <c r="D6" s="186"/>
      <c r="E6" s="186"/>
      <c r="F6" s="186"/>
      <c r="G6" s="186"/>
      <c r="H6" s="186"/>
      <c r="I6" s="186"/>
      <c r="J6" s="187"/>
      <c r="K6" s="203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5"/>
      <c r="AC6" s="197"/>
      <c r="AD6" s="198"/>
      <c r="AE6" s="198"/>
      <c r="AF6" s="198"/>
      <c r="AG6" s="198"/>
      <c r="AH6" s="198"/>
      <c r="AI6" s="198"/>
      <c r="AJ6" s="198"/>
      <c r="AK6" s="198"/>
      <c r="AL6" s="199"/>
      <c r="AM6" s="29"/>
      <c r="AN6" s="1"/>
    </row>
    <row r="7" spans="1:40" s="2" customFormat="1" ht="18.75" customHeight="1">
      <c r="A7" s="1"/>
      <c r="B7" s="206" t="s">
        <v>12</v>
      </c>
      <c r="C7" s="207"/>
      <c r="D7" s="207"/>
      <c r="E7" s="207"/>
      <c r="F7" s="207"/>
      <c r="G7" s="207"/>
      <c r="H7" s="207"/>
      <c r="I7" s="207"/>
      <c r="J7" s="208"/>
      <c r="K7" s="150" t="s">
        <v>13</v>
      </c>
      <c r="L7" s="150"/>
      <c r="M7" s="150" t="s">
        <v>14</v>
      </c>
      <c r="N7" s="150"/>
      <c r="O7" s="150" t="s">
        <v>15</v>
      </c>
      <c r="P7" s="150"/>
      <c r="Q7" s="150" t="s">
        <v>16</v>
      </c>
      <c r="R7" s="150"/>
      <c r="S7" s="150" t="s">
        <v>17</v>
      </c>
      <c r="T7" s="150"/>
      <c r="U7" s="150" t="s">
        <v>18</v>
      </c>
      <c r="V7" s="150"/>
      <c r="W7" s="151" t="s">
        <v>19</v>
      </c>
      <c r="X7" s="151"/>
      <c r="Y7" s="151"/>
      <c r="Z7" s="152" t="s">
        <v>20</v>
      </c>
      <c r="AA7" s="152"/>
      <c r="AB7" s="152"/>
      <c r="AC7" s="230" t="s">
        <v>130</v>
      </c>
      <c r="AD7" s="154"/>
      <c r="AE7" s="154"/>
      <c r="AF7" s="154"/>
      <c r="AG7" s="154"/>
      <c r="AH7" s="154"/>
      <c r="AI7" s="154"/>
      <c r="AJ7" s="154"/>
      <c r="AK7" s="154"/>
      <c r="AL7" s="155"/>
      <c r="AM7" s="30"/>
      <c r="AN7" s="1"/>
    </row>
    <row r="8" spans="1:40" s="2" customFormat="1" ht="21" customHeight="1" thickBot="1">
      <c r="A8" s="31"/>
      <c r="B8" s="159" t="s">
        <v>38</v>
      </c>
      <c r="C8" s="160"/>
      <c r="D8" s="160"/>
      <c r="E8" s="160"/>
      <c r="F8" s="160"/>
      <c r="G8" s="160"/>
      <c r="H8" s="160"/>
      <c r="I8" s="160"/>
      <c r="J8" s="161"/>
      <c r="K8" s="162" t="s">
        <v>39</v>
      </c>
      <c r="L8" s="163"/>
      <c r="M8" s="164" t="s">
        <v>127</v>
      </c>
      <c r="N8" s="165"/>
      <c r="O8" s="162" t="s">
        <v>40</v>
      </c>
      <c r="P8" s="163"/>
      <c r="Q8" s="164" t="s">
        <v>128</v>
      </c>
      <c r="R8" s="165"/>
      <c r="S8" s="162" t="s">
        <v>42</v>
      </c>
      <c r="T8" s="163"/>
      <c r="U8" s="162" t="s">
        <v>44</v>
      </c>
      <c r="V8" s="163"/>
      <c r="W8" s="166" t="s">
        <v>45</v>
      </c>
      <c r="X8" s="167"/>
      <c r="Y8" s="168"/>
      <c r="Z8" s="169" t="s">
        <v>7</v>
      </c>
      <c r="AA8" s="170"/>
      <c r="AB8" s="171"/>
      <c r="AC8" s="156"/>
      <c r="AD8" s="157"/>
      <c r="AE8" s="157"/>
      <c r="AF8" s="157"/>
      <c r="AG8" s="157"/>
      <c r="AH8" s="157"/>
      <c r="AI8" s="157"/>
      <c r="AJ8" s="157"/>
      <c r="AK8" s="157"/>
      <c r="AL8" s="158"/>
      <c r="AM8" s="30"/>
      <c r="AN8" s="1"/>
    </row>
    <row r="9" spans="1:40" s="2" customFormat="1" ht="15" customHeight="1" thickBot="1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"/>
    </row>
    <row r="10" spans="1:40" s="2" customFormat="1" ht="23.1" customHeight="1">
      <c r="A10" s="38"/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2"/>
      <c r="AM10" s="34"/>
      <c r="AN10" s="1"/>
    </row>
    <row r="11" spans="1:40" s="2" customFormat="1" ht="23.1" customHeight="1">
      <c r="A11" s="34"/>
      <c r="B11" s="53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72"/>
      <c r="AM11" s="34"/>
      <c r="AN11" s="1"/>
    </row>
    <row r="12" spans="1:40" s="1" customFormat="1" ht="23.1" customHeight="1">
      <c r="A12" s="34"/>
      <c r="B12" s="53"/>
      <c r="C12" s="60" t="s">
        <v>91</v>
      </c>
      <c r="E12" s="59"/>
      <c r="F12" s="59"/>
      <c r="G12" s="59"/>
      <c r="H12" s="59"/>
      <c r="I12" s="59"/>
      <c r="J12" s="59"/>
      <c r="K12" s="61" t="s">
        <v>90</v>
      </c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38"/>
      <c r="AG12" s="38"/>
      <c r="AH12" s="38"/>
      <c r="AI12" s="38"/>
      <c r="AJ12" s="38"/>
      <c r="AK12" s="38"/>
      <c r="AL12" s="72"/>
      <c r="AM12" s="34"/>
    </row>
    <row r="13" spans="1:40" s="2" customFormat="1" ht="23.1" customHeight="1">
      <c r="A13" s="34"/>
      <c r="B13" s="53"/>
      <c r="C13" s="58"/>
      <c r="D13" s="59"/>
      <c r="E13" s="59"/>
      <c r="F13" s="59"/>
      <c r="G13" s="59"/>
      <c r="H13" s="59"/>
      <c r="I13" s="59"/>
      <c r="J13" s="59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38"/>
      <c r="AG13" s="38"/>
      <c r="AH13" s="38"/>
      <c r="AI13" s="38"/>
      <c r="AJ13" s="38"/>
      <c r="AK13" s="38"/>
      <c r="AL13" s="72"/>
      <c r="AM13" s="34"/>
      <c r="AN13" s="1"/>
    </row>
    <row r="14" spans="1:40" ht="23.1" customHeight="1">
      <c r="A14" s="34"/>
      <c r="B14" s="53"/>
      <c r="C14" s="60" t="s">
        <v>92</v>
      </c>
      <c r="D14" s="7"/>
      <c r="E14" s="7"/>
      <c r="F14" s="59"/>
      <c r="G14" s="59"/>
      <c r="H14" s="59"/>
      <c r="I14" s="59"/>
      <c r="J14" s="59"/>
      <c r="K14" s="62" t="s">
        <v>93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72"/>
      <c r="AM14" s="34"/>
      <c r="AN14" s="7"/>
    </row>
    <row r="15" spans="1:40" ht="23.1" customHeight="1">
      <c r="A15" s="34"/>
      <c r="B15" s="53"/>
      <c r="C15" s="38"/>
      <c r="D15" s="38"/>
      <c r="E15" s="7"/>
      <c r="F15" s="59"/>
      <c r="G15" s="59"/>
      <c r="H15" s="59"/>
      <c r="I15" s="59"/>
      <c r="J15" s="59"/>
      <c r="K15" s="59"/>
      <c r="L15" s="7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38"/>
      <c r="AH15" s="38"/>
      <c r="AI15" s="38"/>
      <c r="AJ15" s="38"/>
      <c r="AK15" s="38"/>
      <c r="AL15" s="72"/>
      <c r="AM15" s="34"/>
      <c r="AN15" s="7"/>
    </row>
    <row r="16" spans="1:40" ht="23.1" customHeight="1">
      <c r="A16" s="34"/>
      <c r="B16" s="53"/>
      <c r="C16" s="60" t="s">
        <v>94</v>
      </c>
      <c r="D16" s="38"/>
      <c r="E16" s="59"/>
      <c r="F16" s="59"/>
      <c r="G16" s="59"/>
      <c r="H16" s="59"/>
      <c r="I16" s="59"/>
      <c r="J16" s="59"/>
      <c r="K16" s="62" t="s">
        <v>95</v>
      </c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38"/>
      <c r="AH16" s="38"/>
      <c r="AI16" s="38"/>
      <c r="AJ16" s="38"/>
      <c r="AK16" s="38"/>
      <c r="AL16" s="72"/>
      <c r="AM16" s="34"/>
      <c r="AN16" s="7"/>
    </row>
    <row r="17" spans="1:40" ht="23.1" customHeight="1">
      <c r="A17" s="34"/>
      <c r="B17" s="57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73"/>
      <c r="AM17" s="34"/>
      <c r="AN17" s="7"/>
    </row>
    <row r="18" spans="1:40" ht="23.1" customHeight="1">
      <c r="A18" s="34"/>
      <c r="B18" s="54"/>
      <c r="C18" s="60" t="s">
        <v>96</v>
      </c>
      <c r="D18" s="55"/>
      <c r="E18" s="55"/>
      <c r="F18" s="55"/>
      <c r="G18" s="55"/>
      <c r="H18" s="55"/>
      <c r="I18" s="55"/>
      <c r="J18" s="55"/>
      <c r="K18" s="62" t="s">
        <v>97</v>
      </c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73"/>
      <c r="AM18" s="34"/>
      <c r="AN18" s="7"/>
    </row>
    <row r="19" spans="1:40" ht="23.1" customHeight="1">
      <c r="A19" s="34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73"/>
      <c r="AM19" s="34"/>
      <c r="AN19" s="7"/>
    </row>
    <row r="20" spans="1:40" ht="23.1" customHeight="1">
      <c r="A20" s="34"/>
      <c r="B20" s="54"/>
      <c r="C20" s="60" t="s">
        <v>99</v>
      </c>
      <c r="D20" s="55"/>
      <c r="E20" s="55"/>
      <c r="F20" s="55"/>
      <c r="G20" s="55"/>
      <c r="H20" s="55"/>
      <c r="I20" s="55"/>
      <c r="J20" s="55"/>
      <c r="K20" s="62" t="s">
        <v>98</v>
      </c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73"/>
      <c r="AM20" s="34"/>
      <c r="AN20" s="7"/>
    </row>
    <row r="21" spans="1:40" ht="23.1" customHeight="1">
      <c r="A21" s="35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73"/>
      <c r="AM21" s="8"/>
      <c r="AN21" s="7"/>
    </row>
    <row r="22" spans="1:40" ht="23.1" customHeight="1">
      <c r="A22" s="8"/>
      <c r="B22" s="54"/>
      <c r="C22" s="60" t="s">
        <v>100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73"/>
      <c r="AM22" s="8"/>
      <c r="AN22" s="7"/>
    </row>
    <row r="23" spans="1:40" ht="23.1" customHeight="1">
      <c r="A23" s="8"/>
      <c r="B23" s="54"/>
      <c r="C23" s="55"/>
      <c r="D23" s="55"/>
      <c r="E23" s="55"/>
      <c r="F23" s="55"/>
      <c r="G23" s="55"/>
      <c r="H23" s="55"/>
      <c r="I23" s="62" t="s">
        <v>101</v>
      </c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73"/>
      <c r="AM23" s="8"/>
      <c r="AN23" s="7"/>
    </row>
    <row r="24" spans="1:40" ht="23.1" customHeight="1">
      <c r="A24" s="8"/>
      <c r="B24" s="54"/>
      <c r="C24" s="55"/>
      <c r="D24" s="55"/>
      <c r="E24" s="55"/>
      <c r="F24" s="55"/>
      <c r="G24" s="55"/>
      <c r="H24" s="55"/>
      <c r="I24" s="62" t="s">
        <v>102</v>
      </c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73"/>
      <c r="AM24" s="8"/>
      <c r="AN24" s="7"/>
    </row>
    <row r="25" spans="1:40" s="16" customFormat="1" ht="23.1" customHeight="1">
      <c r="A25" s="40"/>
      <c r="B25" s="33"/>
      <c r="C25" s="21"/>
      <c r="D25" s="21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74"/>
      <c r="AM25" s="37"/>
    </row>
    <row r="26" spans="1:40" s="7" customFormat="1" ht="23.1" customHeight="1">
      <c r="A26" s="9"/>
      <c r="B26" s="33"/>
      <c r="C26" s="60" t="s">
        <v>103</v>
      </c>
      <c r="D26" s="21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74"/>
      <c r="AM26" s="15"/>
    </row>
    <row r="27" spans="1:40" s="7" customFormat="1" ht="22.5" customHeight="1">
      <c r="A27" s="9"/>
      <c r="B27" s="33"/>
      <c r="C27" s="21"/>
      <c r="D27" s="21"/>
      <c r="E27" s="63"/>
      <c r="F27" s="63"/>
      <c r="G27" s="63"/>
      <c r="H27" s="63"/>
      <c r="I27" s="62" t="s">
        <v>104</v>
      </c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74"/>
      <c r="AM27" s="15"/>
    </row>
    <row r="28" spans="1:40" s="7" customFormat="1" ht="22.5" customHeight="1">
      <c r="A28" s="9"/>
      <c r="B28" s="33"/>
      <c r="C28" s="21"/>
      <c r="D28" s="21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74"/>
      <c r="AM28" s="15"/>
    </row>
    <row r="29" spans="1:40" s="7" customFormat="1" ht="22.5" customHeight="1">
      <c r="A29" s="9"/>
      <c r="B29" s="33"/>
      <c r="C29" s="62" t="s">
        <v>105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  <c r="AH29" s="63"/>
      <c r="AI29" s="63"/>
      <c r="AJ29" s="63"/>
      <c r="AK29" s="63"/>
      <c r="AL29" s="74"/>
      <c r="AM29" s="15"/>
    </row>
    <row r="30" spans="1:40" s="7" customFormat="1" ht="22.5" customHeight="1">
      <c r="A30" s="9"/>
      <c r="B30" s="33"/>
      <c r="C30" s="62" t="s">
        <v>123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3"/>
      <c r="AH30" s="63"/>
      <c r="AI30" s="63"/>
      <c r="AJ30" s="63"/>
      <c r="AK30" s="63"/>
      <c r="AL30" s="74"/>
      <c r="AM30" s="15"/>
    </row>
    <row r="31" spans="1:40" s="7" customFormat="1" ht="22.5" customHeight="1">
      <c r="A31" s="9"/>
      <c r="B31" s="33"/>
      <c r="C31" s="62" t="s">
        <v>121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3"/>
      <c r="AH31" s="63"/>
      <c r="AI31" s="63"/>
      <c r="AJ31" s="63"/>
      <c r="AK31" s="63"/>
      <c r="AL31" s="74"/>
      <c r="AM31" s="15"/>
    </row>
    <row r="32" spans="1:40" s="7" customFormat="1" ht="22.5" customHeight="1">
      <c r="A32" s="9"/>
      <c r="B32" s="33"/>
      <c r="C32" s="62" t="s">
        <v>122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3"/>
      <c r="AH32" s="63"/>
      <c r="AI32" s="63"/>
      <c r="AJ32" s="63"/>
      <c r="AK32" s="63"/>
      <c r="AL32" s="74"/>
      <c r="AM32" s="15"/>
    </row>
    <row r="33" spans="1:41" s="7" customFormat="1" ht="22.5" customHeight="1">
      <c r="A33" s="9"/>
      <c r="B33" s="33"/>
      <c r="C33" s="21"/>
      <c r="D33" s="21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2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74"/>
      <c r="AM33" s="15"/>
    </row>
    <row r="34" spans="1:41" s="7" customFormat="1" ht="22.5" customHeight="1">
      <c r="A34" s="9"/>
      <c r="B34" s="33"/>
      <c r="C34" s="21"/>
      <c r="D34" s="21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74"/>
      <c r="AM34" s="15"/>
    </row>
    <row r="35" spans="1:41" s="7" customFormat="1" ht="22.5" customHeight="1">
      <c r="A35" s="9"/>
      <c r="B35" s="22"/>
      <c r="C35" s="17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23"/>
      <c r="AM35" s="15"/>
    </row>
    <row r="36" spans="1:41">
      <c r="A36" s="7"/>
      <c r="B36" s="2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19"/>
      <c r="AM36" s="7"/>
      <c r="AN36" s="7"/>
    </row>
    <row r="37" spans="1:41" ht="13.5" thickBot="1">
      <c r="A37" s="7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7"/>
      <c r="AM37" s="7"/>
      <c r="AN37" s="7"/>
    </row>
    <row r="38" spans="1:4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7"/>
      <c r="AK38" s="7"/>
      <c r="AL38" s="7"/>
      <c r="AM38" s="7"/>
      <c r="AN38" s="7"/>
      <c r="AO38" s="7"/>
    </row>
    <row r="39" spans="1:4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</row>
    <row r="40" spans="1:41"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</sheetData>
  <mergeCells count="28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K8:L8"/>
    <mergeCell ref="U38:X38"/>
    <mergeCell ref="Y38:AC38"/>
    <mergeCell ref="AD38:AI38"/>
    <mergeCell ref="U8:V8"/>
    <mergeCell ref="W8:Y8"/>
    <mergeCell ref="Z8:AB8"/>
    <mergeCell ref="A9:AM9"/>
    <mergeCell ref="M8:N8"/>
    <mergeCell ref="O8:P8"/>
    <mergeCell ref="Q8:R8"/>
    <mergeCell ref="S8:T8"/>
    <mergeCell ref="Q38:T38"/>
  </mergeCells>
  <printOptions horizontalCentered="1" verticalCentered="1" gridLinesSet="0"/>
  <pageMargins left="0" right="0" top="0.25" bottom="0.25" header="0" footer="0"/>
  <pageSetup paperSize="9" fitToWidth="0" orientation="portrait" r:id="rId1"/>
  <headerFooter alignWithMargins="0"/>
  <colBreaks count="1" manualBreakCount="1">
    <brk id="41" max="4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"/>
  <sheetViews>
    <sheetView tabSelected="1" view="pageBreakPreview" zoomScale="70" zoomScaleNormal="100" zoomScaleSheetLayoutView="70" workbookViewId="0">
      <selection activeCell="P39" sqref="P39"/>
    </sheetView>
  </sheetViews>
  <sheetFormatPr defaultRowHeight="12.75"/>
  <cols>
    <col min="1" max="1" width="5.140625" bestFit="1" customWidth="1"/>
    <col min="2" max="2" width="4.5703125" bestFit="1" customWidth="1"/>
    <col min="3" max="3" width="22" bestFit="1" customWidth="1"/>
    <col min="4" max="4" width="18.42578125" bestFit="1" customWidth="1"/>
    <col min="5" max="5" width="39.85546875" bestFit="1" customWidth="1"/>
    <col min="6" max="6" width="8" bestFit="1" customWidth="1"/>
    <col min="7" max="7" width="5.28515625" customWidth="1"/>
    <col min="8" max="8" width="10" bestFit="1" customWidth="1"/>
    <col min="9" max="9" width="7.140625" bestFit="1" customWidth="1"/>
    <col min="10" max="10" width="16.42578125" bestFit="1" customWidth="1"/>
    <col min="11" max="11" width="10.7109375" bestFit="1" customWidth="1"/>
    <col min="12" max="12" width="8.85546875" bestFit="1" customWidth="1"/>
    <col min="13" max="13" width="5.140625" bestFit="1" customWidth="1"/>
    <col min="14" max="14" width="9.7109375" customWidth="1"/>
    <col min="15" max="15" width="8.140625" customWidth="1"/>
    <col min="16" max="17" width="10.7109375" customWidth="1"/>
    <col min="18" max="18" width="11" bestFit="1" customWidth="1"/>
    <col min="19" max="19" width="7.5703125" bestFit="1" customWidth="1"/>
    <col min="20" max="21" width="19" customWidth="1"/>
    <col min="22" max="26" width="19.7109375" customWidth="1"/>
    <col min="27" max="27" width="15.140625" bestFit="1" customWidth="1"/>
    <col min="28" max="28" width="15.140625" customWidth="1"/>
  </cols>
  <sheetData>
    <row r="1" spans="1:29" ht="177" customHeight="1" thickBot="1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4"/>
      <c r="AB1" s="49"/>
      <c r="AC1" s="49"/>
    </row>
    <row r="2" spans="1:29" ht="30" customHeight="1" thickBot="1">
      <c r="A2" s="236" t="s">
        <v>119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8"/>
      <c r="AB2" s="49"/>
      <c r="AC2" s="49"/>
    </row>
    <row r="3" spans="1:29" s="48" customFormat="1" ht="51" customHeight="1">
      <c r="A3" s="239" t="s">
        <v>73</v>
      </c>
      <c r="B3" s="231" t="s">
        <v>57</v>
      </c>
      <c r="C3" s="231" t="s">
        <v>58</v>
      </c>
      <c r="D3" s="231" t="s">
        <v>59</v>
      </c>
      <c r="E3" s="231" t="s">
        <v>60</v>
      </c>
      <c r="F3" s="231" t="s">
        <v>68</v>
      </c>
      <c r="G3" s="231" t="s">
        <v>74</v>
      </c>
      <c r="H3" s="231" t="s">
        <v>75</v>
      </c>
      <c r="I3" s="231" t="s">
        <v>76</v>
      </c>
      <c r="J3" s="231" t="s">
        <v>62</v>
      </c>
      <c r="K3" s="231" t="s">
        <v>77</v>
      </c>
      <c r="L3" s="231" t="s">
        <v>78</v>
      </c>
      <c r="M3" s="231" t="s">
        <v>85</v>
      </c>
      <c r="N3" s="231" t="s">
        <v>79</v>
      </c>
      <c r="O3" s="231" t="s">
        <v>84</v>
      </c>
      <c r="P3" s="231" t="s">
        <v>80</v>
      </c>
      <c r="Q3" s="231" t="s">
        <v>63</v>
      </c>
      <c r="R3" s="231" t="s">
        <v>81</v>
      </c>
      <c r="S3" s="231" t="s">
        <v>64</v>
      </c>
      <c r="T3" s="231" t="s">
        <v>82</v>
      </c>
      <c r="U3" s="231" t="s">
        <v>83</v>
      </c>
      <c r="V3" s="231" t="s">
        <v>65</v>
      </c>
      <c r="W3" s="231" t="s">
        <v>70</v>
      </c>
      <c r="X3" s="231" t="s">
        <v>88</v>
      </c>
      <c r="Y3" s="231" t="s">
        <v>89</v>
      </c>
      <c r="Z3" s="241" t="s">
        <v>124</v>
      </c>
      <c r="AA3" s="233" t="s">
        <v>115</v>
      </c>
      <c r="AB3" s="70"/>
    </row>
    <row r="4" spans="1:29" s="48" customFormat="1">
      <c r="A4" s="240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4"/>
      <c r="AB4" s="70"/>
    </row>
    <row r="5" spans="1:29" s="48" customFormat="1" ht="55.5" customHeight="1">
      <c r="A5" s="101" t="s">
        <v>86</v>
      </c>
      <c r="B5" s="102" t="s">
        <v>7</v>
      </c>
      <c r="C5" s="103" t="s">
        <v>136</v>
      </c>
      <c r="D5" s="103" t="s">
        <v>133</v>
      </c>
      <c r="E5" s="103" t="s">
        <v>135</v>
      </c>
      <c r="F5" s="102" t="s">
        <v>67</v>
      </c>
      <c r="G5" s="102" t="s">
        <v>66</v>
      </c>
      <c r="H5" s="104">
        <f t="shared" ref="H5" si="0">IF(G5="C",1,IF(G5="I",0.75,IF(G5="S",0.1)))</f>
        <v>1</v>
      </c>
      <c r="I5" s="105">
        <v>3</v>
      </c>
      <c r="J5" s="105">
        <v>0.4</v>
      </c>
      <c r="K5" s="105" t="s">
        <v>71</v>
      </c>
      <c r="L5" s="105" t="s">
        <v>72</v>
      </c>
      <c r="M5" s="105" t="s">
        <v>72</v>
      </c>
      <c r="N5" s="105" t="s">
        <v>72</v>
      </c>
      <c r="O5" s="105" t="s">
        <v>72</v>
      </c>
      <c r="P5" s="105" t="s">
        <v>72</v>
      </c>
      <c r="Q5" s="106" t="str">
        <f>IF(K5="m",(M5*N5/(O5*P5)),"-")</f>
        <v>-</v>
      </c>
      <c r="R5" s="102">
        <v>5</v>
      </c>
      <c r="S5" s="102">
        <v>90</v>
      </c>
      <c r="T5" s="102">
        <v>85</v>
      </c>
      <c r="U5" s="107">
        <f>IF(M5="-",100,100*M5/R5)</f>
        <v>100</v>
      </c>
      <c r="V5" s="102">
        <v>1</v>
      </c>
      <c r="W5" s="107">
        <f t="shared" ref="W5" si="1">R5/SQRT(3)/J5/S5/T5*100*100</f>
        <v>9.433827927935063</v>
      </c>
      <c r="X5" s="106">
        <f t="shared" ref="X5" si="2">IF(K5="M",$M5*$H5/(S5*0.01),$R5*$H5/(S5*0.01))</f>
        <v>5.5555555555555554</v>
      </c>
      <c r="Y5" s="106">
        <f t="shared" ref="Y5" si="3" xml:space="preserve"> (X5/(T5/100))*SQRT(1-(T5/100)^2)</f>
        <v>3.4430241022394577</v>
      </c>
      <c r="Z5" s="108">
        <f t="shared" ref="Z5" si="4">SQRT(X5^2+Y5^2)</f>
        <v>6.5359477124183005</v>
      </c>
      <c r="AA5" s="109" t="s">
        <v>118</v>
      </c>
      <c r="AB5" s="71"/>
    </row>
    <row r="6" spans="1:29" s="48" customFormat="1" ht="21.75" customHeight="1">
      <c r="AB6" s="71"/>
    </row>
    <row r="7" spans="1:29" s="80" customFormat="1" ht="21.75" customHeight="1">
      <c r="A7" s="75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  <c r="R7" s="76"/>
      <c r="S7" s="76"/>
      <c r="T7" s="76"/>
      <c r="U7" s="78"/>
      <c r="V7" s="76"/>
      <c r="W7" s="77"/>
      <c r="X7" s="77"/>
      <c r="Y7" s="77"/>
      <c r="Z7" s="77"/>
      <c r="AA7" s="79"/>
      <c r="AB7" s="77"/>
    </row>
    <row r="8" spans="1:29" ht="24" customHeight="1"/>
    <row r="9" spans="1:29" ht="24" customHeight="1"/>
    <row r="11" spans="1:29" ht="24" customHeight="1"/>
    <row r="12" spans="1:29" s="85" customFormat="1" ht="45" customHeight="1">
      <c r="T12" s="235"/>
      <c r="U12" s="235"/>
      <c r="V12" s="235"/>
      <c r="W12" s="235"/>
      <c r="X12" s="235"/>
      <c r="Y12" s="235"/>
      <c r="Z12" s="99"/>
    </row>
    <row r="13" spans="1:29" s="85" customFormat="1" ht="24" customHeight="1">
      <c r="T13" s="81"/>
      <c r="U13" s="81"/>
      <c r="V13" s="81"/>
      <c r="W13" s="81"/>
      <c r="X13" s="81"/>
      <c r="Y13" s="81"/>
      <c r="Z13" s="81"/>
    </row>
    <row r="14" spans="1:29" s="85" customFormat="1" ht="30" customHeight="1">
      <c r="T14" s="86"/>
    </row>
    <row r="15" spans="1:29" s="85" customFormat="1" ht="14.25">
      <c r="T15" s="86"/>
    </row>
    <row r="16" spans="1:29" s="85" customFormat="1" ht="30" customHeight="1"/>
  </sheetData>
  <autoFilter ref="A4:AA6"/>
  <mergeCells count="29">
    <mergeCell ref="T12:Y12"/>
    <mergeCell ref="A2:AA2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Z3:Z4"/>
    <mergeCell ref="K3:K4"/>
    <mergeCell ref="Y3:Y4"/>
    <mergeCell ref="L3:L4"/>
    <mergeCell ref="M3:M4"/>
    <mergeCell ref="AA3:AA4"/>
    <mergeCell ref="P3:P4"/>
    <mergeCell ref="Q3:Q4"/>
    <mergeCell ref="R3:R4"/>
    <mergeCell ref="S3:S4"/>
    <mergeCell ref="O3:O4"/>
    <mergeCell ref="T3:T4"/>
    <mergeCell ref="U3:U4"/>
    <mergeCell ref="V3:V4"/>
    <mergeCell ref="W3:W4"/>
    <mergeCell ref="X3:X4"/>
  </mergeCells>
  <printOptions horizontalCentered="1"/>
  <pageMargins left="0" right="0" top="0.25" bottom="0.25" header="0" footer="0"/>
  <pageSetup paperSize="8" scale="56" firstPageNumber="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Revision</vt:lpstr>
      <vt:lpstr>Abb</vt:lpstr>
      <vt:lpstr>Calculation</vt:lpstr>
      <vt:lpstr>PPL</vt:lpstr>
      <vt:lpstr>Abb!Print_Area</vt:lpstr>
      <vt:lpstr>Calculation!Print_Area</vt:lpstr>
      <vt:lpstr>Cover!Print_Area</vt:lpstr>
      <vt:lpstr>PPL!Print_Area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2022-05-29T12:42:34Z</cp:lastPrinted>
  <dcterms:created xsi:type="dcterms:W3CDTF">1996-10-14T23:33:28Z</dcterms:created>
  <dcterms:modified xsi:type="dcterms:W3CDTF">2022-05-30T05:12:28Z</dcterms:modified>
</cp:coreProperties>
</file>