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72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30" i="1" l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B16" i="1"/>
  <c r="E16" i="1"/>
  <c r="I4" i="1" l="1"/>
  <c r="I6" i="1" s="1"/>
  <c r="I10" i="1" s="1"/>
  <c r="E4" i="1"/>
  <c r="E6" i="1" s="1"/>
  <c r="E10" i="1" s="1"/>
  <c r="B4" i="1"/>
  <c r="B6" i="1" s="1"/>
  <c r="B10" i="1" s="1"/>
</calcChain>
</file>

<file path=xl/sharedStrings.xml><?xml version="1.0" encoding="utf-8"?>
<sst xmlns="http://schemas.openxmlformats.org/spreadsheetml/2006/main" count="48" uniqueCount="37">
  <si>
    <t>D</t>
  </si>
  <si>
    <t>out side diameter of buried pipe</t>
  </si>
  <si>
    <t>H</t>
  </si>
  <si>
    <t>distance between top of soil and center of pipe</t>
  </si>
  <si>
    <t>equivalent diameter of soil layer</t>
  </si>
  <si>
    <t>tequiv</t>
  </si>
  <si>
    <t>equivalent thickness of soil layer for concentric layer calculations</t>
  </si>
  <si>
    <t>GAS</t>
  </si>
  <si>
    <t>OIL</t>
  </si>
  <si>
    <t>WATER</t>
  </si>
  <si>
    <t>mm</t>
  </si>
  <si>
    <t>D(m)</t>
  </si>
  <si>
    <t>H(m)</t>
  </si>
  <si>
    <t>tequiv(M)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</si>
  <si>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</si>
  <si>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Component</t>
  </si>
  <si>
    <t>Gas to Ramshir gas injection</t>
  </si>
  <si>
    <t>Summer</t>
  </si>
  <si>
    <t>Mol fraction</t>
  </si>
  <si>
    <t>Winter</t>
  </si>
  <si>
    <r>
      <t>H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S</t>
    </r>
  </si>
  <si>
    <r>
      <t>CO</t>
    </r>
    <r>
      <rPr>
        <vertAlign val="subscript"/>
        <sz val="10"/>
        <color theme="1"/>
        <rFont val="Arial"/>
        <family val="2"/>
      </rPr>
      <t>2</t>
    </r>
  </si>
  <si>
    <t>Nitrogen</t>
  </si>
  <si>
    <t>Methane</t>
  </si>
  <si>
    <t>Ethane</t>
  </si>
  <si>
    <t>Propane</t>
  </si>
  <si>
    <t>I0Butan</t>
  </si>
  <si>
    <t>n-Butane</t>
  </si>
  <si>
    <t>i-Pentane</t>
  </si>
  <si>
    <t>n-Pentane</t>
  </si>
  <si>
    <t>n-Hexane</t>
  </si>
  <si>
    <t>n-Heptane</t>
  </si>
  <si>
    <t>n-Octane</t>
  </si>
  <si>
    <t>n-Nonane</t>
  </si>
  <si>
    <t>n-Decane</t>
  </si>
  <si>
    <t>n-C11</t>
  </si>
  <si>
    <r>
      <t>H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</si>
</sst>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2" borderId="0" xfId="0" applyFill="1"/>
    <xf numFmtId="0" fontId="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46"/>
  <sheetViews>
    <sheetView tabSelected="1" workbookViewId="0">
      <selection activeCell="B10" sqref="B10"/>
    </sheetView>
  </sheetViews>
  <sheetFormatPr defaultRowHeight="15" x14ac:dyDescent="0.25"/>
  <cols>
    <col min="3" max="3" width="6.7109375" bestFit="1" customWidth="1"/>
    <col min="4" max="5" width="6.7109375" customWidth="1"/>
    <col min="6" max="6" width="12.28515625" customWidth="1"/>
    <col min="7" max="7" width="14.5703125" customWidth="1"/>
    <col min="8" max="8" width="13.28515625" customWidth="1"/>
    <col min="9" max="10" width="6.7109375" customWidth="1"/>
    <col min="11" max="11" width="16.85546875" bestFit="1" customWidth="1"/>
  </cols>
  <sheetData>
    <row r="3" spans="1:13" x14ac:dyDescent="0.25">
      <c r="A3" s="9" t="s">
        <v>7</v>
      </c>
      <c r="B3" s="9"/>
      <c r="C3" s="9"/>
      <c r="D3" s="9" t="s">
        <v>8</v>
      </c>
      <c r="E3" s="9"/>
      <c r="F3" s="9"/>
      <c r="G3" s="2"/>
      <c r="H3" s="9" t="s">
        <v>9</v>
      </c>
      <c r="I3" s="9"/>
      <c r="J3" s="9"/>
      <c r="K3" s="3"/>
      <c r="L3" s="3"/>
      <c r="M3" s="3"/>
    </row>
    <row r="4" spans="1:13" x14ac:dyDescent="0.25">
      <c r="A4" s="4">
        <v>8</v>
      </c>
      <c r="B4">
        <f>A4*2.54/100</f>
        <v>0.20319999999999999</v>
      </c>
      <c r="C4" t="s">
        <v>0</v>
      </c>
      <c r="D4">
        <v>12</v>
      </c>
      <c r="E4">
        <f>D4*2.54/100</f>
        <v>0.30480000000000002</v>
      </c>
      <c r="F4" t="s">
        <v>11</v>
      </c>
      <c r="H4">
        <v>20</v>
      </c>
      <c r="I4">
        <f>H4*2.54/100</f>
        <v>0.50800000000000001</v>
      </c>
      <c r="J4" t="s">
        <v>0</v>
      </c>
      <c r="K4" t="s">
        <v>1</v>
      </c>
    </row>
    <row r="5" spans="1:13" x14ac:dyDescent="0.25">
      <c r="B5" s="4">
        <v>1</v>
      </c>
      <c r="C5" t="s">
        <v>2</v>
      </c>
      <c r="E5">
        <v>1</v>
      </c>
      <c r="F5" t="s">
        <v>12</v>
      </c>
      <c r="I5">
        <v>1</v>
      </c>
      <c r="J5" t="s">
        <v>2</v>
      </c>
      <c r="K5" t="s">
        <v>3</v>
      </c>
    </row>
    <row r="6" spans="1:13" x14ac:dyDescent="0.25">
      <c r="B6">
        <f>B4*((2*B5/B4)+((2*B5/B4)^2-1)^0.5)</f>
        <v>3.9896506628049058</v>
      </c>
      <c r="C6" t="s">
        <v>0</v>
      </c>
      <c r="E6">
        <f>E4*((2*E5/E4)+((2*E5/E4)^2-1)^0.5)</f>
        <v>3.9766377918070872</v>
      </c>
      <c r="F6" t="s">
        <v>0</v>
      </c>
      <c r="I6">
        <f>I4*((2*I5/I4)+((2*I5/I4)^2-1)^0.5)</f>
        <v>3.934408436706168</v>
      </c>
      <c r="J6" t="s">
        <v>0</v>
      </c>
      <c r="K6" s="1" t="s">
        <v>4</v>
      </c>
    </row>
    <row r="7" spans="1:13" x14ac:dyDescent="0.25">
      <c r="C7" t="s">
        <v>5</v>
      </c>
      <c r="F7" t="s">
        <v>5</v>
      </c>
      <c r="J7" t="s">
        <v>5</v>
      </c>
      <c r="K7" t="s">
        <v>6</v>
      </c>
    </row>
    <row r="10" spans="1:13" x14ac:dyDescent="0.25">
      <c r="B10">
        <f>0.5*(B6-B4)</f>
        <v>1.893225331402453</v>
      </c>
      <c r="C10" t="s">
        <v>5</v>
      </c>
      <c r="E10" s="4">
        <f>0.5*(E6-E4)</f>
        <v>1.8359188959035435</v>
      </c>
      <c r="F10" t="s">
        <v>13</v>
      </c>
      <c r="I10">
        <f>0.5*(I6-I4)</f>
        <v>1.713204218353084</v>
      </c>
      <c r="J10" t="s">
        <v>5</v>
      </c>
    </row>
    <row r="13" spans="1:13" ht="14.45" x14ac:dyDescent="0.3">
      <c r="B13">
        <v>12.7</v>
      </c>
      <c r="C13" t="s">
        <v>10</v>
      </c>
      <c r="E13" s="4">
        <v>8.3800000000000008</v>
      </c>
      <c r="F13" t="s">
        <v>10</v>
      </c>
    </row>
    <row r="16" spans="1:13" ht="14.45" x14ac:dyDescent="0.3">
      <c r="B16">
        <f t="shared" ref="B16" si="0">(B4*1000)-B13-B13</f>
        <v>177.8</v>
      </c>
      <c r="E16">
        <f>(E4*1000)-E13-E13</f>
        <v>288.04000000000002</v>
      </c>
    </row>
    <row r="24" spans="6:12" ht="14.45" x14ac:dyDescent="0.3">
      <c r="H24" t="s">
        <v>14</v>
      </c>
    </row>
    <row r="26" spans="6:12" thickBot="1" x14ac:dyDescent="0.35"/>
    <row r="27" spans="6:12" ht="39.6" customHeight="1" thickBot="1" x14ac:dyDescent="0.3">
      <c r="F27" s="10" t="s">
        <v>15</v>
      </c>
      <c r="G27" s="13" t="s">
        <v>16</v>
      </c>
      <c r="H27" s="14"/>
    </row>
    <row r="28" spans="6:12" x14ac:dyDescent="0.25">
      <c r="F28" s="11"/>
      <c r="G28" s="5" t="s">
        <v>17</v>
      </c>
      <c r="H28" s="5" t="s">
        <v>19</v>
      </c>
    </row>
    <row r="29" spans="6:12" ht="15.75" thickBot="1" x14ac:dyDescent="0.3">
      <c r="F29" s="12"/>
      <c r="G29" s="6" t="s">
        <v>18</v>
      </c>
      <c r="H29" s="6" t="s">
        <v>18</v>
      </c>
    </row>
    <row r="30" spans="6:12" ht="16.5" thickBot="1" x14ac:dyDescent="0.3">
      <c r="F30" s="7" t="s">
        <v>20</v>
      </c>
      <c r="G30" s="8">
        <v>1E-4</v>
      </c>
      <c r="H30" s="8">
        <v>1E-4</v>
      </c>
      <c r="K30">
        <f t="shared" ref="K30:L45" si="1">G30*100</f>
        <v>0.01</v>
      </c>
      <c r="L30">
        <f t="shared" si="1"/>
        <v>0.01</v>
      </c>
    </row>
    <row r="31" spans="6:12" ht="16.5" thickBot="1" x14ac:dyDescent="0.3">
      <c r="F31" s="7" t="s">
        <v>21</v>
      </c>
      <c r="G31" s="8">
        <v>8.8000000000000005E-3</v>
      </c>
      <c r="H31" s="8">
        <v>9.1000000000000004E-3</v>
      </c>
      <c r="K31">
        <f t="shared" si="1"/>
        <v>0.88</v>
      </c>
      <c r="L31">
        <f t="shared" si="1"/>
        <v>0.91</v>
      </c>
    </row>
    <row r="32" spans="6:12" ht="15.75" thickBot="1" x14ac:dyDescent="0.3">
      <c r="F32" s="7" t="s">
        <v>22</v>
      </c>
      <c r="G32" s="8">
        <v>4.2900000000000001E-2</v>
      </c>
      <c r="H32" s="8">
        <v>4.5199999999999997E-2</v>
      </c>
      <c r="K32">
        <f t="shared" si="1"/>
        <v>4.29</v>
      </c>
      <c r="L32">
        <f t="shared" si="1"/>
        <v>4.5199999999999996</v>
      </c>
    </row>
    <row r="33" spans="6:12" ht="15.75" thickBot="1" x14ac:dyDescent="0.3">
      <c r="F33" s="7" t="s">
        <v>23</v>
      </c>
      <c r="G33" s="8">
        <v>0.59550000000000003</v>
      </c>
      <c r="H33" s="8">
        <v>0.61240000000000006</v>
      </c>
      <c r="K33">
        <f t="shared" si="1"/>
        <v>59.550000000000004</v>
      </c>
      <c r="L33">
        <f t="shared" si="1"/>
        <v>61.240000000000009</v>
      </c>
    </row>
    <row r="34" spans="6:12" ht="15.75" thickBot="1" x14ac:dyDescent="0.3">
      <c r="F34" s="7" t="s">
        <v>24</v>
      </c>
      <c r="G34" s="8">
        <v>0.13639999999999999</v>
      </c>
      <c r="H34" s="8">
        <v>0.13769999999999999</v>
      </c>
      <c r="K34">
        <f t="shared" si="1"/>
        <v>13.639999999999999</v>
      </c>
      <c r="L34">
        <f t="shared" si="1"/>
        <v>13.77</v>
      </c>
    </row>
    <row r="35" spans="6:12" ht="15.75" thickBot="1" x14ac:dyDescent="0.3">
      <c r="F35" s="7" t="s">
        <v>25</v>
      </c>
      <c r="G35" s="8">
        <v>0.1323</v>
      </c>
      <c r="H35" s="8">
        <v>0.12690000000000001</v>
      </c>
      <c r="K35">
        <f t="shared" si="1"/>
        <v>13.23</v>
      </c>
      <c r="L35">
        <f t="shared" si="1"/>
        <v>12.690000000000001</v>
      </c>
    </row>
    <row r="36" spans="6:12" ht="15.75" thickBot="1" x14ac:dyDescent="0.3">
      <c r="F36" s="7" t="s">
        <v>26</v>
      </c>
      <c r="G36" s="8">
        <v>1.9300000000000001E-2</v>
      </c>
      <c r="H36" s="8">
        <v>1.72E-2</v>
      </c>
      <c r="K36">
        <f t="shared" si="1"/>
        <v>1.9300000000000002</v>
      </c>
      <c r="L36">
        <f t="shared" si="1"/>
        <v>1.72</v>
      </c>
    </row>
    <row r="37" spans="6:12" ht="15.75" thickBot="1" x14ac:dyDescent="0.3">
      <c r="F37" s="7" t="s">
        <v>27</v>
      </c>
      <c r="G37" s="8">
        <v>4.07E-2</v>
      </c>
      <c r="H37" s="8">
        <v>3.49E-2</v>
      </c>
      <c r="K37">
        <f t="shared" si="1"/>
        <v>4.07</v>
      </c>
      <c r="L37">
        <f t="shared" si="1"/>
        <v>3.49</v>
      </c>
    </row>
    <row r="38" spans="6:12" ht="15.75" thickBot="1" x14ac:dyDescent="0.3">
      <c r="F38" s="7" t="s">
        <v>28</v>
      </c>
      <c r="G38" s="8">
        <v>8.0000000000000002E-3</v>
      </c>
      <c r="H38" s="8">
        <v>6.1000000000000004E-3</v>
      </c>
      <c r="K38">
        <f t="shared" si="1"/>
        <v>0.8</v>
      </c>
      <c r="L38">
        <f t="shared" si="1"/>
        <v>0.61</v>
      </c>
    </row>
    <row r="39" spans="6:12" ht="15.75" thickBot="1" x14ac:dyDescent="0.3">
      <c r="F39" s="7" t="s">
        <v>29</v>
      </c>
      <c r="G39" s="8">
        <v>7.9000000000000008E-3</v>
      </c>
      <c r="H39" s="8">
        <v>5.7999999999999996E-3</v>
      </c>
      <c r="K39">
        <f t="shared" si="1"/>
        <v>0.79</v>
      </c>
      <c r="L39">
        <f t="shared" si="1"/>
        <v>0.57999999999999996</v>
      </c>
    </row>
    <row r="40" spans="6:12" ht="15.75" thickBot="1" x14ac:dyDescent="0.3">
      <c r="F40" s="7" t="s">
        <v>30</v>
      </c>
      <c r="G40" s="8">
        <v>5.3E-3</v>
      </c>
      <c r="H40" s="8">
        <v>3.3E-3</v>
      </c>
      <c r="K40">
        <f t="shared" si="1"/>
        <v>0.53</v>
      </c>
      <c r="L40">
        <f t="shared" si="1"/>
        <v>0.33</v>
      </c>
    </row>
    <row r="41" spans="6:12" ht="15.75" thickBot="1" x14ac:dyDescent="0.3">
      <c r="F41" s="7" t="s">
        <v>31</v>
      </c>
      <c r="G41" s="8">
        <v>1.6000000000000001E-3</v>
      </c>
      <c r="H41" s="8">
        <v>8.9999999999999998E-4</v>
      </c>
      <c r="K41">
        <f t="shared" si="1"/>
        <v>0.16</v>
      </c>
      <c r="L41">
        <f t="shared" si="1"/>
        <v>0.09</v>
      </c>
    </row>
    <row r="42" spans="6:12" ht="15.75" thickBot="1" x14ac:dyDescent="0.3">
      <c r="F42" s="7" t="s">
        <v>32</v>
      </c>
      <c r="G42" s="8">
        <v>5.9999999999999995E-4</v>
      </c>
      <c r="H42" s="8">
        <v>2.9999999999999997E-4</v>
      </c>
      <c r="K42">
        <f t="shared" si="1"/>
        <v>0.06</v>
      </c>
      <c r="L42">
        <f t="shared" si="1"/>
        <v>0.03</v>
      </c>
    </row>
    <row r="43" spans="6:12" ht="15.75" thickBot="1" x14ac:dyDescent="0.3">
      <c r="F43" s="7" t="s">
        <v>33</v>
      </c>
      <c r="G43" s="8">
        <v>2.0000000000000001E-4</v>
      </c>
      <c r="H43" s="8">
        <v>1E-4</v>
      </c>
      <c r="K43">
        <f t="shared" si="1"/>
        <v>0.02</v>
      </c>
      <c r="L43">
        <f t="shared" si="1"/>
        <v>0.01</v>
      </c>
    </row>
    <row r="44" spans="6:12" ht="15.75" thickBot="1" x14ac:dyDescent="0.3">
      <c r="F44" s="7" t="s">
        <v>34</v>
      </c>
      <c r="G44" s="8">
        <v>1E-4</v>
      </c>
      <c r="H44" s="8">
        <v>0</v>
      </c>
      <c r="K44">
        <f t="shared" si="1"/>
        <v>0.01</v>
      </c>
      <c r="L44">
        <f t="shared" si="1"/>
        <v>0</v>
      </c>
    </row>
    <row r="45" spans="6:12" ht="15.75" thickBot="1" x14ac:dyDescent="0.3">
      <c r="F45" s="7" t="s">
        <v>35</v>
      </c>
      <c r="G45" s="8">
        <v>0</v>
      </c>
      <c r="H45" s="8">
        <v>0</v>
      </c>
      <c r="K45">
        <f t="shared" si="1"/>
        <v>0</v>
      </c>
      <c r="L45">
        <f t="shared" si="1"/>
        <v>0</v>
      </c>
    </row>
    <row r="46" spans="6:12" ht="16.5" thickBot="1" x14ac:dyDescent="0.3">
      <c r="F46" s="7" t="s">
        <v>36</v>
      </c>
      <c r="G46" s="8">
        <v>2.0000000000000001E-4</v>
      </c>
      <c r="H46" s="8">
        <v>1E-4</v>
      </c>
      <c r="K46">
        <f>G46*100</f>
        <v>0.02</v>
      </c>
      <c r="L46">
        <f>H46*100</f>
        <v>0.01</v>
      </c>
    </row>
  </sheetData>
  <mergeCells count="5">
    <mergeCell ref="A3:C3"/>
    <mergeCell ref="D3:F3"/>
    <mergeCell ref="H3:J3"/>
    <mergeCell ref="F27:F29"/>
    <mergeCell ref="G27:H2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Mohsen</dc:creator>
  <cp:lastModifiedBy>Arefe Khajevand</cp:lastModifiedBy>
  <dcterms:created xsi:type="dcterms:W3CDTF">2017-01-28T09:43:14Z</dcterms:created>
  <dcterms:modified xsi:type="dcterms:W3CDTF">2021-08-28T08:39:48Z</dcterms:modified>
</cp:coreProperties>
</file>