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pirouzfar\Desktop\Ilam\1400.12.17\BINCO\برگشتی از PEDCO\BK-PPL-PEDCO-320-PL-CN-0001_D04\"/>
    </mc:Choice>
  </mc:AlternateContent>
  <xr:revisionPtr revIDLastSave="0" documentId="13_ncr:1_{F2E24A35-557F-41D3-BB85-25AB4FCC343F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WALL THICKNESS" sheetId="27" r:id="rId1"/>
  </sheets>
  <definedNames>
    <definedName name="_Fill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'WALL THICKNESS'!$A$1:$S$32</definedName>
    <definedName name="_xlnm.Print_Titles" localSheetId="0">'WALL THICKNESS'!$1:$9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7" l="1"/>
  <c r="M19" i="27" s="1"/>
  <c r="N19" i="27" s="1"/>
  <c r="P19" i="27" s="1"/>
  <c r="D19" i="27"/>
  <c r="F29" i="27"/>
  <c r="F32" i="27" l="1"/>
  <c r="M32" i="27" s="1"/>
  <c r="N32" i="27" s="1"/>
  <c r="P32" i="27" s="1"/>
  <c r="D32" i="27"/>
  <c r="D31" i="27"/>
  <c r="F31" i="27"/>
  <c r="M31" i="27" s="1"/>
  <c r="N31" i="27" s="1"/>
  <c r="P31" i="27" s="1"/>
  <c r="M20" i="27"/>
  <c r="N20" i="27" s="1"/>
  <c r="P20" i="27" s="1"/>
  <c r="D20" i="27"/>
  <c r="F30" i="27" l="1"/>
  <c r="M30" i="27" s="1"/>
  <c r="N30" i="27" s="1"/>
  <c r="P30" i="27" s="1"/>
  <c r="D30" i="27"/>
  <c r="M29" i="27"/>
  <c r="N29" i="27" s="1"/>
  <c r="P29" i="27" s="1"/>
  <c r="D29" i="27"/>
  <c r="F28" i="27"/>
  <c r="M28" i="27" s="1"/>
  <c r="N28" i="27" s="1"/>
  <c r="P28" i="27" s="1"/>
  <c r="D28" i="27"/>
  <c r="F27" i="27"/>
  <c r="M27" i="27" s="1"/>
  <c r="N27" i="27" s="1"/>
  <c r="P27" i="27" s="1"/>
  <c r="D27" i="27"/>
  <c r="M21" i="27" l="1"/>
  <c r="N21" i="27" s="1"/>
  <c r="P21" i="27" s="1"/>
  <c r="D21" i="27"/>
  <c r="M18" i="27"/>
  <c r="N18" i="27" s="1"/>
  <c r="P18" i="27" s="1"/>
  <c r="D18" i="27"/>
  <c r="M17" i="27"/>
  <c r="N17" i="27" s="1"/>
  <c r="P17" i="27" s="1"/>
  <c r="D17" i="27"/>
  <c r="M16" i="27"/>
  <c r="N16" i="27" s="1"/>
  <c r="P16" i="27" s="1"/>
  <c r="D16" i="27"/>
  <c r="M15" i="27"/>
  <c r="N15" i="27" s="1"/>
  <c r="P15" i="27" s="1"/>
  <c r="D15" i="27"/>
</calcChain>
</file>

<file path=xl/sharedStrings.xml><?xml version="1.0" encoding="utf-8"?>
<sst xmlns="http://schemas.openxmlformats.org/spreadsheetml/2006/main" count="171" uniqueCount="82">
  <si>
    <t>شماره پیمان:</t>
  </si>
  <si>
    <t xml:space="preserve">پروژه </t>
  </si>
  <si>
    <t>بسته کاری</t>
  </si>
  <si>
    <t>تسهیلات</t>
  </si>
  <si>
    <t xml:space="preserve">رشته </t>
  </si>
  <si>
    <t xml:space="preserve">نوع مدرک </t>
  </si>
  <si>
    <t>نسخه</t>
  </si>
  <si>
    <t>9184 – 073 - 053</t>
  </si>
  <si>
    <t>BK</t>
  </si>
  <si>
    <t>1½</t>
  </si>
  <si>
    <t>¾</t>
  </si>
  <si>
    <t>½</t>
  </si>
  <si>
    <t>NPS (Inch)</t>
  </si>
  <si>
    <t>Sch</t>
  </si>
  <si>
    <r>
      <t>t</t>
    </r>
    <r>
      <rPr>
        <b/>
        <vertAlign val="subscript"/>
        <sz val="10"/>
        <rFont val="Times New Roman"/>
        <family val="1"/>
      </rPr>
      <t>s</t>
    </r>
    <r>
      <rPr>
        <b/>
        <sz val="10"/>
        <rFont val="Times New Roman"/>
        <family val="1"/>
      </rPr>
      <t xml:space="preserve"> (mm)</t>
    </r>
  </si>
  <si>
    <r>
      <t>t</t>
    </r>
    <r>
      <rPr>
        <b/>
        <vertAlign val="subscript"/>
        <sz val="10"/>
        <rFont val="Times New Roman"/>
        <family val="1"/>
      </rPr>
      <t>m</t>
    </r>
    <r>
      <rPr>
        <b/>
        <sz val="10"/>
        <rFont val="Times New Roman"/>
        <family val="1"/>
      </rPr>
      <t xml:space="preserve"> (mm)</t>
    </r>
  </si>
  <si>
    <t>c (mm)</t>
  </si>
  <si>
    <t>t (mm)</t>
  </si>
  <si>
    <t>t (Inch)</t>
  </si>
  <si>
    <t>E</t>
  </si>
  <si>
    <t>D (mm)</t>
  </si>
  <si>
    <t>D (Inch)</t>
  </si>
  <si>
    <t>P (Psi)</t>
  </si>
  <si>
    <t>P (Bar)</t>
  </si>
  <si>
    <t>T (°F)</t>
  </si>
  <si>
    <t>T (°C)</t>
  </si>
  <si>
    <t>Size</t>
  </si>
  <si>
    <t>Selected Schedule (ASME B36.10M)</t>
  </si>
  <si>
    <t>Selected Thickness (ASME B36.10M)</t>
  </si>
  <si>
    <t>Min. Requierd Thickness</t>
  </si>
  <si>
    <t>Corrosion Allowance</t>
  </si>
  <si>
    <t>Pressure Design Thickness</t>
  </si>
  <si>
    <t>Specified Min. Yield Strength</t>
  </si>
  <si>
    <t>Outside Diameter</t>
  </si>
  <si>
    <t>Pressuare</t>
  </si>
  <si>
    <t>Temperature</t>
  </si>
  <si>
    <t>Material</t>
  </si>
  <si>
    <t>SERVICE</t>
  </si>
  <si>
    <t>-</t>
  </si>
  <si>
    <t>Rev</t>
  </si>
  <si>
    <t>NACE Requirement</t>
  </si>
  <si>
    <t>Base Material</t>
  </si>
  <si>
    <t>Design Code</t>
  </si>
  <si>
    <t>Line Class</t>
  </si>
  <si>
    <t>Sch XXS</t>
  </si>
  <si>
    <t>6 (mm)</t>
  </si>
  <si>
    <t>Carbon Steel</t>
  </si>
  <si>
    <t>3 (mm)</t>
  </si>
  <si>
    <r>
      <t xml:space="preserve">
</t>
    </r>
    <r>
      <rPr>
        <b/>
        <sz val="24"/>
        <color theme="1"/>
        <rFont val="Times New Roman"/>
        <family val="1"/>
      </rPr>
      <t>NISOC</t>
    </r>
  </si>
  <si>
    <t>FN27</t>
  </si>
  <si>
    <t>ASME B31.8</t>
  </si>
  <si>
    <t>Design Factor</t>
  </si>
  <si>
    <t>Longitudinal Joint Factor</t>
  </si>
  <si>
    <t>Temperature Derating Factor</t>
  </si>
  <si>
    <t>F</t>
  </si>
  <si>
    <t>T</t>
  </si>
  <si>
    <t>API 5L Gr.B (PSL2)</t>
  </si>
  <si>
    <t>API 5L Gr.52 (PSL2)</t>
  </si>
  <si>
    <t>PPL</t>
  </si>
  <si>
    <t>PL</t>
  </si>
  <si>
    <t>CN</t>
  </si>
  <si>
    <t>نگهداشت و افزایش تولید میدان نفتی بینک
سطح الارض 
احداث خطوط انتقال گاز/مایعات گازی از ايستگاه تقويت فشار گاز بينك تا ايستگاه تزريق گاز سياهمكان/واحد بهره برداري بينك</t>
  </si>
  <si>
    <t>CALCULATION NOTE FOR PIPELINE WALL THICKNESS</t>
  </si>
  <si>
    <t>ASME B31.4</t>
  </si>
  <si>
    <t>CN15</t>
  </si>
  <si>
    <t>Design Pressure (Psig) (Min. / Max.)</t>
  </si>
  <si>
    <t>D04</t>
  </si>
  <si>
    <t>Sch 80</t>
  </si>
  <si>
    <t>صادرکننده</t>
  </si>
  <si>
    <t>PEDCO</t>
  </si>
  <si>
    <t>سریال</t>
  </si>
  <si>
    <t>0001</t>
  </si>
  <si>
    <t>Sy (Psi)</t>
  </si>
  <si>
    <r>
      <t>Gas Condensate                Formula: t</t>
    </r>
    <r>
      <rPr>
        <vertAlign val="subscript"/>
        <sz val="16"/>
        <color theme="1"/>
        <rFont val="Times New Roman"/>
        <family val="1"/>
      </rPr>
      <t>m</t>
    </r>
    <r>
      <rPr>
        <sz val="16"/>
        <color theme="1"/>
        <rFont val="Times New Roman"/>
        <family val="1"/>
      </rPr>
      <t xml:space="preserve"> = (P.D/2.Sy.F.E) + C</t>
    </r>
  </si>
  <si>
    <t>شماره صفحه:  12 از  13</t>
  </si>
  <si>
    <t>Flange Rating &amp; Facing</t>
  </si>
  <si>
    <t>CL.300 , R.F.</t>
  </si>
  <si>
    <t>CL.600 , R.F.</t>
  </si>
  <si>
    <r>
      <t>Sour Gas               Formula: t</t>
    </r>
    <r>
      <rPr>
        <vertAlign val="subscript"/>
        <sz val="16"/>
        <color theme="1"/>
        <rFont val="Times New Roman"/>
        <family val="1"/>
      </rPr>
      <t>m</t>
    </r>
    <r>
      <rPr>
        <sz val="16"/>
        <color theme="1"/>
        <rFont val="Times New Roman"/>
        <family val="1"/>
      </rPr>
      <t xml:space="preserve"> = (P.D/2.Sy.F.E) + C</t>
    </r>
  </si>
  <si>
    <t>Stress Relief</t>
  </si>
  <si>
    <t>YES</t>
  </si>
  <si>
    <t>Design Temperature (°C) (Min. / Max.)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</si>
</sst>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00"/>
    <numFmt numFmtId="175" formatCode="0.0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Helv"/>
    </font>
    <font>
      <sz val="8"/>
      <name val="Arial MT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B Zar"/>
      <charset val="178"/>
    </font>
    <font>
      <b/>
      <sz val="16"/>
      <color theme="1"/>
      <name val="B Zar"/>
      <charset val="178"/>
    </font>
    <font>
      <b/>
      <sz val="26"/>
      <color theme="1"/>
      <name val="B Zar"/>
      <charset val="178"/>
    </font>
    <font>
      <b/>
      <sz val="24"/>
      <color theme="1"/>
      <name val="Times New Roman"/>
      <family val="1"/>
    </font>
    <font>
      <b/>
      <sz val="14"/>
      <color theme="1"/>
      <name val="Arial"/>
      <family val="2"/>
    </font>
    <font>
      <b/>
      <sz val="22"/>
      <color theme="1"/>
      <name val="B Zar"/>
      <charset val="178"/>
    </font>
    <font>
      <sz val="8"/>
      <name val="Arial"/>
      <family val="2"/>
    </font>
    <font>
      <b/>
      <sz val="16"/>
      <name val="B Zar"/>
      <charset val="178"/>
    </font>
    <font>
      <vertAlign val="subscript"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1" applyNumberFormat="0" applyFill="0" applyBorder="0" applyAlignment="0" applyProtection="0">
      <protection locked="0"/>
    </xf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3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170" fontId="5" fillId="0" borderId="2"/>
    <xf numFmtId="0" fontId="2" fillId="0" borderId="0">
      <alignment vertical="center"/>
    </xf>
    <xf numFmtId="0" fontId="6" fillId="0" borderId="3" applyBorder="0" applyAlignment="0">
      <alignment horizontal="left"/>
    </xf>
    <xf numFmtId="6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12" fillId="2" borderId="0" xfId="44" applyFont="1" applyFill="1" applyAlignment="1">
      <alignment horizontal="center" vertical="center"/>
    </xf>
    <xf numFmtId="174" fontId="12" fillId="2" borderId="0" xfId="44" applyNumberFormat="1" applyFont="1" applyFill="1" applyAlignment="1">
      <alignment horizontal="center" vertical="center"/>
    </xf>
    <xf numFmtId="0" fontId="13" fillId="2" borderId="0" xfId="44" applyFont="1" applyFill="1" applyAlignment="1">
      <alignment horizontal="center" vertical="center"/>
    </xf>
    <xf numFmtId="49" fontId="19" fillId="2" borderId="2" xfId="44" applyNumberFormat="1" applyFont="1" applyFill="1" applyBorder="1" applyAlignment="1">
      <alignment horizontal="center" vertical="center"/>
    </xf>
    <xf numFmtId="0" fontId="19" fillId="2" borderId="2" xfId="44" applyFont="1" applyFill="1" applyBorder="1" applyAlignment="1">
      <alignment horizontal="center" vertical="center"/>
    </xf>
    <xf numFmtId="0" fontId="21" fillId="2" borderId="0" xfId="44" applyFont="1" applyFill="1" applyAlignment="1">
      <alignment horizontal="center" vertical="center"/>
    </xf>
    <xf numFmtId="49" fontId="8" fillId="0" borderId="2" xfId="21" applyNumberFormat="1" applyFont="1" applyBorder="1" applyAlignment="1">
      <alignment horizontal="center" vertical="center"/>
    </xf>
    <xf numFmtId="0" fontId="8" fillId="0" borderId="2" xfId="21" applyFont="1" applyBorder="1" applyAlignment="1">
      <alignment horizontal="center" vertical="center"/>
    </xf>
    <xf numFmtId="0" fontId="22" fillId="2" borderId="2" xfId="44" applyFont="1" applyFill="1" applyBorder="1" applyAlignment="1">
      <alignment horizontal="center" vertical="center"/>
    </xf>
    <xf numFmtId="0" fontId="11" fillId="2" borderId="2" xfId="44" applyFont="1" applyFill="1" applyBorder="1" applyAlignment="1">
      <alignment horizontal="center" vertical="center"/>
    </xf>
    <xf numFmtId="0" fontId="13" fillId="0" borderId="0" xfId="44" applyFont="1" applyAlignment="1">
      <alignment horizontal="center" vertical="center"/>
    </xf>
    <xf numFmtId="0" fontId="19" fillId="2" borderId="12" xfId="44" applyFont="1" applyFill="1" applyBorder="1" applyAlignment="1">
      <alignment horizontal="center" vertical="center"/>
    </xf>
    <xf numFmtId="49" fontId="2" fillId="0" borderId="0" xfId="21" quotePrefix="1" applyNumberFormat="1" applyAlignment="1">
      <alignment horizontal="center" vertical="center"/>
    </xf>
    <xf numFmtId="0" fontId="11" fillId="2" borderId="2" xfId="44" applyFont="1" applyFill="1" applyBorder="1" applyAlignment="1">
      <alignment horizontal="center" vertical="center" wrapText="1"/>
    </xf>
    <xf numFmtId="0" fontId="20" fillId="2" borderId="2" xfId="44" applyFont="1" applyFill="1" applyBorder="1" applyAlignment="1">
      <alignment horizontal="center" vertical="center"/>
    </xf>
    <xf numFmtId="0" fontId="19" fillId="2" borderId="2" xfId="44" applyFont="1" applyFill="1" applyBorder="1" applyAlignment="1">
      <alignment horizontal="center" vertical="center"/>
    </xf>
    <xf numFmtId="0" fontId="11" fillId="2" borderId="2" xfId="44" applyFont="1" applyFill="1" applyBorder="1" applyAlignment="1">
      <alignment horizontal="center" vertical="center"/>
    </xf>
    <xf numFmtId="0" fontId="26" fillId="2" borderId="2" xfId="44" applyFont="1" applyFill="1" applyBorder="1" applyAlignment="1">
      <alignment horizontal="center" vertical="center"/>
    </xf>
    <xf numFmtId="0" fontId="12" fillId="2" borderId="4" xfId="44" applyFont="1" applyFill="1" applyBorder="1" applyAlignment="1">
      <alignment horizontal="center" vertical="center" wrapText="1"/>
    </xf>
    <xf numFmtId="0" fontId="12" fillId="2" borderId="5" xfId="44" applyFont="1" applyFill="1" applyBorder="1" applyAlignment="1">
      <alignment horizontal="center" vertical="center"/>
    </xf>
    <xf numFmtId="0" fontId="12" fillId="2" borderId="9" xfId="44" applyFont="1" applyFill="1" applyBorder="1" applyAlignment="1">
      <alignment horizontal="center" vertical="center"/>
    </xf>
    <xf numFmtId="0" fontId="12" fillId="2" borderId="6" xfId="44" applyFont="1" applyFill="1" applyBorder="1" applyAlignment="1">
      <alignment horizontal="center" vertical="center"/>
    </xf>
    <xf numFmtId="0" fontId="12" fillId="2" borderId="0" xfId="44" applyFont="1" applyFill="1" applyAlignment="1">
      <alignment horizontal="center" vertical="center"/>
    </xf>
    <xf numFmtId="0" fontId="12" fillId="2" borderId="11" xfId="44" applyFont="1" applyFill="1" applyBorder="1" applyAlignment="1">
      <alignment horizontal="center" vertical="center"/>
    </xf>
    <xf numFmtId="0" fontId="12" fillId="2" borderId="7" xfId="44" applyFont="1" applyFill="1" applyBorder="1" applyAlignment="1">
      <alignment horizontal="center" vertical="center"/>
    </xf>
    <xf numFmtId="0" fontId="12" fillId="2" borderId="8" xfId="44" applyFont="1" applyFill="1" applyBorder="1" applyAlignment="1">
      <alignment horizontal="center" vertical="center"/>
    </xf>
    <xf numFmtId="0" fontId="12" fillId="2" borderId="10" xfId="44" applyFont="1" applyFill="1" applyBorder="1" applyAlignment="1">
      <alignment horizontal="center" vertical="center"/>
    </xf>
    <xf numFmtId="0" fontId="27" fillId="2" borderId="4" xfId="44" applyFont="1" applyFill="1" applyBorder="1" applyAlignment="1">
      <alignment horizontal="center" vertical="center" wrapText="1"/>
    </xf>
    <xf numFmtId="0" fontId="24" fillId="2" borderId="5" xfId="44" applyFont="1" applyFill="1" applyBorder="1" applyAlignment="1">
      <alignment horizontal="center" vertical="center" wrapText="1"/>
    </xf>
    <xf numFmtId="0" fontId="24" fillId="2" borderId="9" xfId="44" applyFont="1" applyFill="1" applyBorder="1" applyAlignment="1">
      <alignment horizontal="center" vertical="center" wrapText="1"/>
    </xf>
    <xf numFmtId="0" fontId="24" fillId="2" borderId="6" xfId="44" applyFont="1" applyFill="1" applyBorder="1" applyAlignment="1">
      <alignment horizontal="center" vertical="center" wrapText="1"/>
    </xf>
    <xf numFmtId="0" fontId="24" fillId="2" borderId="0" xfId="44" applyFont="1" applyFill="1" applyAlignment="1">
      <alignment horizontal="center" vertical="center" wrapText="1"/>
    </xf>
    <xf numFmtId="0" fontId="24" fillId="2" borderId="11" xfId="44" applyFont="1" applyFill="1" applyBorder="1" applyAlignment="1">
      <alignment horizontal="center" vertical="center" wrapText="1"/>
    </xf>
    <xf numFmtId="49" fontId="2" fillId="0" borderId="0" xfId="21" applyNumberFormat="1" applyAlignment="1">
      <alignment horizontal="center" vertical="center"/>
    </xf>
    <xf numFmtId="0" fontId="2" fillId="0" borderId="0" xfId="21" applyAlignment="1">
      <alignment horizontal="center" vertical="center"/>
    </xf>
    <xf numFmtId="174" fontId="12" fillId="2" borderId="4" xfId="44" applyNumberFormat="1" applyFont="1" applyFill="1" applyBorder="1" applyAlignment="1">
      <alignment horizontal="center" vertical="center"/>
    </xf>
    <xf numFmtId="174" fontId="12" fillId="2" borderId="5" xfId="44" applyNumberFormat="1" applyFont="1" applyFill="1" applyBorder="1" applyAlignment="1">
      <alignment horizontal="center" vertical="center"/>
    </xf>
    <xf numFmtId="174" fontId="12" fillId="2" borderId="9" xfId="44" applyNumberFormat="1" applyFont="1" applyFill="1" applyBorder="1" applyAlignment="1">
      <alignment horizontal="center" vertical="center"/>
    </xf>
    <xf numFmtId="174" fontId="12" fillId="2" borderId="6" xfId="44" applyNumberFormat="1" applyFont="1" applyFill="1" applyBorder="1" applyAlignment="1">
      <alignment horizontal="center" vertical="center"/>
    </xf>
    <xf numFmtId="174" fontId="12" fillId="2" borderId="0" xfId="44" applyNumberFormat="1" applyFont="1" applyFill="1" applyAlignment="1">
      <alignment horizontal="center" vertical="center"/>
    </xf>
    <xf numFmtId="174" fontId="12" fillId="2" borderId="11" xfId="44" applyNumberFormat="1" applyFont="1" applyFill="1" applyBorder="1" applyAlignment="1">
      <alignment horizontal="center" vertical="center"/>
    </xf>
    <xf numFmtId="174" fontId="12" fillId="2" borderId="7" xfId="44" applyNumberFormat="1" applyFont="1" applyFill="1" applyBorder="1" applyAlignment="1">
      <alignment horizontal="center" vertical="center"/>
    </xf>
    <xf numFmtId="174" fontId="12" fillId="2" borderId="8" xfId="44" applyNumberFormat="1" applyFont="1" applyFill="1" applyBorder="1" applyAlignment="1">
      <alignment horizontal="center" vertical="center"/>
    </xf>
    <xf numFmtId="174" fontId="12" fillId="2" borderId="10" xfId="44" applyNumberFormat="1" applyFont="1" applyFill="1" applyBorder="1" applyAlignment="1">
      <alignment horizontal="center" vertical="center"/>
    </xf>
    <xf numFmtId="0" fontId="29" fillId="0" borderId="4" xfId="21" applyFont="1" applyBorder="1" applyAlignment="1">
      <alignment horizontal="center" vertical="center" readingOrder="2"/>
    </xf>
    <xf numFmtId="0" fontId="29" fillId="0" borderId="5" xfId="21" applyFont="1" applyBorder="1" applyAlignment="1">
      <alignment horizontal="center" vertical="center" readingOrder="2"/>
    </xf>
    <xf numFmtId="0" fontId="29" fillId="0" borderId="9" xfId="21" applyFont="1" applyBorder="1" applyAlignment="1">
      <alignment horizontal="center" vertical="center" readingOrder="2"/>
    </xf>
    <xf numFmtId="0" fontId="29" fillId="0" borderId="7" xfId="21" applyFont="1" applyBorder="1" applyAlignment="1">
      <alignment horizontal="center" vertical="center" readingOrder="2"/>
    </xf>
    <xf numFmtId="0" fontId="29" fillId="0" borderId="8" xfId="21" applyFont="1" applyBorder="1" applyAlignment="1">
      <alignment horizontal="center" vertical="center" readingOrder="2"/>
    </xf>
    <xf numFmtId="0" fontId="29" fillId="0" borderId="10" xfId="21" applyFont="1" applyBorder="1" applyAlignment="1">
      <alignment horizontal="center" vertical="center" readingOrder="2"/>
    </xf>
    <xf numFmtId="0" fontId="23" fillId="2" borderId="12" xfId="44" applyFont="1" applyFill="1" applyBorder="1" applyAlignment="1">
      <alignment horizontal="center" vertical="center" readingOrder="2"/>
    </xf>
    <xf numFmtId="0" fontId="23" fillId="2" borderId="13" xfId="44" applyFont="1" applyFill="1" applyBorder="1" applyAlignment="1">
      <alignment horizontal="center" vertical="center" readingOrder="2"/>
    </xf>
    <xf numFmtId="0" fontId="23" fillId="2" borderId="14" xfId="44" applyFont="1" applyFill="1" applyBorder="1" applyAlignment="1">
      <alignment horizontal="center" vertical="center" readingOrder="2"/>
    </xf>
    <xf numFmtId="0" fontId="22" fillId="2" borderId="2" xfId="44" applyFont="1" applyFill="1" applyBorder="1" applyAlignment="1">
      <alignment horizontal="right" vertical="center"/>
    </xf>
    <xf numFmtId="0" fontId="18" fillId="0" borderId="12" xfId="44" applyFont="1" applyFill="1" applyBorder="1" applyAlignment="1">
      <alignment horizontal="center" vertical="center"/>
    </xf>
    <xf numFmtId="0" fontId="18" fillId="0" borderId="14" xfId="44" applyFont="1" applyFill="1" applyBorder="1" applyAlignment="1">
      <alignment horizontal="center" vertical="center"/>
    </xf>
    <xf numFmtId="0" fontId="17" fillId="0" borderId="12" xfId="44" applyFont="1" applyFill="1" applyBorder="1" applyAlignment="1">
      <alignment horizontal="left" vertical="center"/>
    </xf>
    <xf numFmtId="0" fontId="17" fillId="0" borderId="13" xfId="44" applyFont="1" applyFill="1" applyBorder="1" applyAlignment="1">
      <alignment horizontal="left" vertical="center"/>
    </xf>
    <xf numFmtId="0" fontId="17" fillId="0" borderId="14" xfId="44" applyFont="1" applyFill="1" applyBorder="1" applyAlignment="1">
      <alignment horizontal="left" vertical="center"/>
    </xf>
    <xf numFmtId="0" fontId="15" fillId="0" borderId="2" xfId="44" applyFont="1" applyFill="1" applyBorder="1" applyAlignment="1">
      <alignment horizontal="center" vertical="center"/>
    </xf>
    <xf numFmtId="0" fontId="15" fillId="0" borderId="2" xfId="44" applyFont="1" applyFill="1" applyBorder="1" applyAlignment="1">
      <alignment horizontal="center" vertical="center"/>
    </xf>
    <xf numFmtId="0" fontId="15" fillId="0" borderId="12" xfId="44" applyFont="1" applyFill="1" applyBorder="1" applyAlignment="1">
      <alignment horizontal="center" vertical="center"/>
    </xf>
    <xf numFmtId="0" fontId="15" fillId="0" borderId="14" xfId="44" applyFont="1" applyFill="1" applyBorder="1" applyAlignment="1">
      <alignment horizontal="center" vertical="center"/>
    </xf>
    <xf numFmtId="0" fontId="15" fillId="0" borderId="2" xfId="44" applyFont="1" applyFill="1" applyBorder="1" applyAlignment="1">
      <alignment horizontal="center" vertical="center" wrapText="1"/>
    </xf>
    <xf numFmtId="174" fontId="15" fillId="0" borderId="2" xfId="44" applyNumberFormat="1" applyFont="1" applyFill="1" applyBorder="1" applyAlignment="1">
      <alignment horizontal="center" vertical="center" wrapText="1"/>
    </xf>
    <xf numFmtId="174" fontId="15" fillId="0" borderId="2" xfId="44" applyNumberFormat="1" applyFont="1" applyFill="1" applyBorder="1" applyAlignment="1">
      <alignment horizontal="center" vertical="center"/>
    </xf>
    <xf numFmtId="0" fontId="4" fillId="0" borderId="2" xfId="44" applyFont="1" applyFill="1" applyBorder="1" applyAlignment="1">
      <alignment horizontal="center" vertical="center"/>
    </xf>
    <xf numFmtId="175" fontId="4" fillId="0" borderId="2" xfId="44" applyNumberFormat="1" applyFont="1" applyFill="1" applyBorder="1" applyAlignment="1">
      <alignment horizontal="center" vertical="center"/>
    </xf>
    <xf numFmtId="174" fontId="4" fillId="0" borderId="2" xfId="44" applyNumberFormat="1" applyFont="1" applyFill="1" applyBorder="1" applyAlignment="1">
      <alignment horizontal="center" vertical="center"/>
    </xf>
    <xf numFmtId="2" fontId="14" fillId="0" borderId="2" xfId="44" applyNumberFormat="1" applyFont="1" applyFill="1" applyBorder="1" applyAlignment="1">
      <alignment horizontal="center" vertical="center"/>
    </xf>
    <xf numFmtId="0" fontId="14" fillId="0" borderId="2" xfId="44" applyFont="1" applyFill="1" applyBorder="1" applyAlignment="1">
      <alignment horizontal="center" vertical="center"/>
    </xf>
    <xf numFmtId="2" fontId="4" fillId="0" borderId="2" xfId="44" applyNumberFormat="1" applyFont="1" applyFill="1" applyBorder="1" applyAlignment="1">
      <alignment horizontal="center" vertical="center"/>
    </xf>
    <xf numFmtId="0" fontId="4" fillId="0" borderId="2" xfId="44" quotePrefix="1" applyFont="1" applyFill="1" applyBorder="1" applyAlignment="1">
      <alignment horizontal="center" vertical="center"/>
    </xf>
    <xf numFmtId="0" fontId="20" fillId="0" borderId="2" xfId="44" applyFont="1" applyFill="1" applyBorder="1" applyAlignment="1">
      <alignment horizontal="center" vertical="center"/>
    </xf>
    <xf numFmtId="0" fontId="11" fillId="0" borderId="2" xfId="44" applyFont="1" applyFill="1" applyBorder="1" applyAlignment="1">
      <alignment horizontal="center" vertical="center"/>
    </xf>
    <xf numFmtId="0" fontId="11" fillId="0" borderId="2" xfId="44" applyFont="1" applyFill="1" applyBorder="1" applyAlignment="1">
      <alignment horizontal="center" vertical="center" wrapText="1"/>
    </xf>
    <xf numFmtId="0" fontId="11" fillId="0" borderId="2" xfId="44" applyFont="1" applyFill="1" applyBorder="1" applyAlignment="1">
      <alignment horizontal="center" vertical="center"/>
    </xf>
    <xf numFmtId="0" fontId="19" fillId="0" borderId="2" xfId="44" applyFont="1" applyFill="1" applyBorder="1" applyAlignment="1">
      <alignment horizontal="center" vertical="center"/>
    </xf>
    <xf numFmtId="0" fontId="19" fillId="0" borderId="12" xfId="44" applyFont="1" applyFill="1" applyBorder="1" applyAlignment="1">
      <alignment horizontal="center" vertical="center"/>
    </xf>
    <xf numFmtId="0" fontId="19" fillId="0" borderId="2" xfId="44" applyFont="1" applyFill="1" applyBorder="1" applyAlignment="1">
      <alignment horizontal="center" vertical="center"/>
    </xf>
    <xf numFmtId="49" fontId="19" fillId="0" borderId="2" xfId="44" applyNumberFormat="1" applyFont="1" applyFill="1" applyBorder="1" applyAlignment="1">
      <alignment horizontal="center" vertical="center"/>
    </xf>
    <xf numFmtId="0" fontId="11" fillId="0" borderId="12" xfId="44" applyFont="1" applyFill="1" applyBorder="1" applyAlignment="1">
      <alignment horizontal="center" vertical="center" wrapText="1"/>
    </xf>
    <xf numFmtId="0" fontId="11" fillId="2" borderId="12" xfId="44" applyFont="1" applyFill="1" applyBorder="1" applyAlignment="1">
      <alignment horizontal="center" vertical="center" wrapText="1"/>
    </xf>
    <xf numFmtId="0" fontId="11" fillId="2" borderId="12" xfId="44" applyFont="1" applyFill="1" applyBorder="1" applyAlignment="1">
      <alignment horizontal="center" vertical="center"/>
    </xf>
    <xf numFmtId="0" fontId="11" fillId="2" borderId="14" xfId="44" applyFont="1" applyFill="1" applyBorder="1" applyAlignment="1">
      <alignment horizontal="center" vertical="center"/>
    </xf>
    <xf numFmtId="0" fontId="19" fillId="2" borderId="12" xfId="44" applyFont="1" applyFill="1" applyBorder="1" applyAlignment="1">
      <alignment horizontal="center" vertical="center"/>
    </xf>
    <xf numFmtId="0" fontId="19" fillId="2" borderId="14" xfId="44" applyFont="1" applyFill="1" applyBorder="1" applyAlignment="1">
      <alignment horizontal="center" vertical="center"/>
    </xf>
    <xf numFmtId="0" fontId="11" fillId="2" borderId="2" xfId="44" applyFont="1" applyFill="1" applyBorder="1" applyAlignment="1">
      <alignment vertical="center" wrapText="1"/>
    </xf>
    <xf numFmtId="0" fontId="11" fillId="2" borderId="12" xfId="44" applyFont="1" applyFill="1" applyBorder="1" applyAlignment="1">
      <alignment horizontal="center" vertical="center" wrapText="1"/>
    </xf>
    <xf numFmtId="0" fontId="11" fillId="2" borderId="14" xfId="44" applyFont="1" applyFill="1" applyBorder="1" applyAlignment="1">
      <alignment horizontal="center" vertical="center" wrapText="1"/>
    </xf>
  </cellXfs>
  <cellStyles count="45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1" xfId="44" xr:uid="{00000000-0005-0000-0000-000011000000}"/>
    <cellStyle name="Normal 12 2" xfId="17" xr:uid="{00000000-0005-0000-0000-000012000000}"/>
    <cellStyle name="Normal 13" xfId="18" xr:uid="{00000000-0005-0000-0000-000013000000}"/>
    <cellStyle name="Normal 2" xfId="19" xr:uid="{00000000-0005-0000-0000-000014000000}"/>
    <cellStyle name="Normal 2 2" xfId="20" xr:uid="{00000000-0005-0000-0000-000015000000}"/>
    <cellStyle name="Normal 2 2 2" xfId="21" xr:uid="{00000000-0005-0000-0000-000016000000}"/>
    <cellStyle name="Normal 2 2 3" xfId="22" xr:uid="{00000000-0005-0000-0000-000017000000}"/>
    <cellStyle name="Normal 2 3" xfId="23" xr:uid="{00000000-0005-0000-0000-000018000000}"/>
    <cellStyle name="Normal 3" xfId="24" xr:uid="{00000000-0005-0000-0000-000019000000}"/>
    <cellStyle name="Normal 3 2" xfId="25" xr:uid="{00000000-0005-0000-0000-00001A000000}"/>
    <cellStyle name="Normal 3 3" xfId="26" xr:uid="{00000000-0005-0000-0000-00001B000000}"/>
    <cellStyle name="Normal 4" xfId="27" xr:uid="{00000000-0005-0000-0000-00001C000000}"/>
    <cellStyle name="Normal 4 2" xfId="28" xr:uid="{00000000-0005-0000-0000-00001D000000}"/>
    <cellStyle name="Normal 4 3" xfId="29" xr:uid="{00000000-0005-0000-0000-00001E000000}"/>
    <cellStyle name="Normal 5" xfId="30" xr:uid="{00000000-0005-0000-0000-00001F000000}"/>
    <cellStyle name="Normal 5 2" xfId="31" xr:uid="{00000000-0005-0000-0000-000020000000}"/>
    <cellStyle name="Normal 6" xfId="32" xr:uid="{00000000-0005-0000-0000-000021000000}"/>
    <cellStyle name="Normal 7" xfId="33" xr:uid="{00000000-0005-0000-0000-000022000000}"/>
    <cellStyle name="Normal 8" xfId="34" xr:uid="{00000000-0005-0000-0000-000023000000}"/>
    <cellStyle name="Normal 8 2" xfId="35" xr:uid="{00000000-0005-0000-0000-000024000000}"/>
    <cellStyle name="Normal 9" xfId="36" xr:uid="{00000000-0005-0000-0000-000025000000}"/>
    <cellStyle name="Normal1" xfId="37" xr:uid="{00000000-0005-0000-0000-000026000000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692727</xdr:colOff>
      <xdr:row>0</xdr:row>
      <xdr:rowOff>467592</xdr:rowOff>
    </xdr:from>
    <xdr:to>
      <xdr:col>4</xdr:col>
      <xdr:colOff>346362</xdr:colOff>
      <xdr:row>4</xdr:row>
      <xdr:rowOff>48900</xdr:rowOff>
    </xdr:to>
    <xdr:pic>
      <xdr:nvPicPr>
        <xdr:cNvPr id="23" name="Picture 22" descr="oilc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8136" y="467592"/>
          <a:ext cx="2008908" cy="1610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0</xdr:row>
      <xdr:rowOff>225141</xdr:rowOff>
    </xdr:from>
    <xdr:to>
      <xdr:col>18</xdr:col>
      <xdr:colOff>116320</xdr:colOff>
      <xdr:row>2</xdr:row>
      <xdr:rowOff>437030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0725" y="225141"/>
          <a:ext cx="1536411" cy="122958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190502</xdr:colOff>
      <xdr:row>3</xdr:row>
      <xdr:rowOff>195286</xdr:rowOff>
    </xdr:from>
    <xdr:to>
      <xdr:col>16</xdr:col>
      <xdr:colOff>571500</xdr:colOff>
      <xdr:row>5</xdr:row>
      <xdr:rowOff>200686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3178" y="1640845"/>
          <a:ext cx="1098175" cy="1013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656400</xdr:colOff>
      <xdr:row>3</xdr:row>
      <xdr:rowOff>84958</xdr:rowOff>
    </xdr:from>
    <xdr:to>
      <xdr:col>18</xdr:col>
      <xdr:colOff>634661</xdr:colOff>
      <xdr:row>5</xdr:row>
      <xdr:rowOff>175218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253" y="1530517"/>
          <a:ext cx="1412614" cy="10987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3"/>
  <sheetViews>
    <sheetView tabSelected="1" view="pageBreakPreview" topLeftCell="A8" zoomScale="85" zoomScaleNormal="85" zoomScaleSheetLayoutView="85" workbookViewId="0">
      <selection activeCell="J26" sqref="J26"/>
    </sheetView>
  </sheetViews>
  <sheetFormatPr defaultRowHeight="15"/>
  <cols>
    <col min="1" max="1" width="10.140625" style="1" customWidth="1"/>
    <col min="2" max="2" width="21" style="1" customWidth="1"/>
    <col min="3" max="3" width="7.140625" style="1" customWidth="1"/>
    <col min="4" max="4" width="7" style="1" customWidth="1"/>
    <col min="5" max="5" width="7.28515625" style="1" customWidth="1"/>
    <col min="6" max="6" width="7.7109375" style="1" customWidth="1"/>
    <col min="7" max="8" width="9.85546875" style="1" customWidth="1"/>
    <col min="9" max="9" width="20.140625" style="1" customWidth="1"/>
    <col min="10" max="10" width="12.28515625" style="1" customWidth="1"/>
    <col min="11" max="12" width="10.7109375" style="1" customWidth="1"/>
    <col min="13" max="13" width="12.7109375" style="1" customWidth="1"/>
    <col min="14" max="15" width="10.7109375" style="1" customWidth="1"/>
    <col min="16" max="16" width="10.7109375" style="2" customWidth="1"/>
    <col min="17" max="18" width="10.7109375" style="1" customWidth="1"/>
    <col min="19" max="19" width="13.42578125" style="1" bestFit="1" customWidth="1"/>
    <col min="20" max="16384" width="9.140625" style="1"/>
  </cols>
  <sheetData>
    <row r="1" spans="1:19" ht="39.950000000000003" customHeight="1">
      <c r="A1" s="19" t="s">
        <v>48</v>
      </c>
      <c r="B1" s="20"/>
      <c r="C1" s="20"/>
      <c r="D1" s="20"/>
      <c r="E1" s="20"/>
      <c r="F1" s="20"/>
      <c r="G1" s="21"/>
      <c r="H1" s="28" t="s">
        <v>61</v>
      </c>
      <c r="I1" s="29"/>
      <c r="J1" s="29"/>
      <c r="K1" s="29"/>
      <c r="L1" s="29"/>
      <c r="M1" s="29"/>
      <c r="N1" s="29"/>
      <c r="O1" s="30"/>
      <c r="P1" s="36"/>
      <c r="Q1" s="37"/>
      <c r="R1" s="37"/>
      <c r="S1" s="38"/>
    </row>
    <row r="2" spans="1:19" ht="39.950000000000003" customHeight="1">
      <c r="A2" s="22"/>
      <c r="B2" s="23"/>
      <c r="C2" s="23"/>
      <c r="D2" s="23"/>
      <c r="E2" s="23"/>
      <c r="F2" s="23"/>
      <c r="G2" s="24"/>
      <c r="H2" s="31"/>
      <c r="I2" s="32"/>
      <c r="J2" s="32"/>
      <c r="K2" s="32"/>
      <c r="L2" s="32"/>
      <c r="M2" s="32"/>
      <c r="N2" s="32"/>
      <c r="O2" s="33"/>
      <c r="P2" s="39"/>
      <c r="Q2" s="40"/>
      <c r="R2" s="40"/>
      <c r="S2" s="41"/>
    </row>
    <row r="3" spans="1:19" ht="39.950000000000003" customHeight="1">
      <c r="A3" s="22"/>
      <c r="B3" s="23"/>
      <c r="C3" s="23"/>
      <c r="D3" s="23"/>
      <c r="E3" s="23"/>
      <c r="F3" s="23"/>
      <c r="G3" s="24"/>
      <c r="H3" s="31"/>
      <c r="I3" s="32"/>
      <c r="J3" s="32"/>
      <c r="K3" s="32"/>
      <c r="L3" s="32"/>
      <c r="M3" s="32"/>
      <c r="N3" s="32"/>
      <c r="O3" s="33"/>
      <c r="P3" s="39"/>
      <c r="Q3" s="40"/>
      <c r="R3" s="40"/>
      <c r="S3" s="41"/>
    </row>
    <row r="4" spans="1:19" ht="39.950000000000003" customHeight="1">
      <c r="A4" s="22"/>
      <c r="B4" s="23"/>
      <c r="C4" s="23"/>
      <c r="D4" s="23"/>
      <c r="E4" s="23"/>
      <c r="F4" s="23"/>
      <c r="G4" s="24"/>
      <c r="H4" s="31"/>
      <c r="I4" s="32"/>
      <c r="J4" s="32"/>
      <c r="K4" s="32"/>
      <c r="L4" s="32"/>
      <c r="M4" s="32"/>
      <c r="N4" s="32"/>
      <c r="O4" s="33"/>
      <c r="P4" s="39"/>
      <c r="Q4" s="40"/>
      <c r="R4" s="40"/>
      <c r="S4" s="41"/>
    </row>
    <row r="5" spans="1:19" ht="39.950000000000003" customHeight="1">
      <c r="A5" s="22"/>
      <c r="B5" s="23"/>
      <c r="C5" s="23"/>
      <c r="D5" s="23"/>
      <c r="E5" s="23"/>
      <c r="F5" s="23"/>
      <c r="G5" s="24"/>
      <c r="H5" s="31"/>
      <c r="I5" s="32"/>
      <c r="J5" s="32"/>
      <c r="K5" s="32"/>
      <c r="L5" s="32"/>
      <c r="M5" s="32"/>
      <c r="N5" s="32"/>
      <c r="O5" s="33"/>
      <c r="P5" s="39"/>
      <c r="Q5" s="40"/>
      <c r="R5" s="40"/>
      <c r="S5" s="41"/>
    </row>
    <row r="6" spans="1:19" ht="38.25" customHeight="1">
      <c r="A6" s="25"/>
      <c r="B6" s="26"/>
      <c r="C6" s="26"/>
      <c r="D6" s="26"/>
      <c r="E6" s="26"/>
      <c r="F6" s="26"/>
      <c r="G6" s="27"/>
      <c r="H6" s="18" t="s">
        <v>62</v>
      </c>
      <c r="I6" s="18"/>
      <c r="J6" s="18"/>
      <c r="K6" s="18"/>
      <c r="L6" s="18"/>
      <c r="M6" s="18"/>
      <c r="N6" s="18"/>
      <c r="O6" s="18"/>
      <c r="P6" s="42"/>
      <c r="Q6" s="43"/>
      <c r="R6" s="43"/>
      <c r="S6" s="44"/>
    </row>
    <row r="7" spans="1:19" ht="38.25" customHeight="1">
      <c r="A7" s="54" t="s">
        <v>0</v>
      </c>
      <c r="B7" s="54"/>
      <c r="C7" s="54"/>
      <c r="D7" s="54"/>
      <c r="E7" s="54"/>
      <c r="F7" s="54"/>
      <c r="G7" s="54"/>
      <c r="H7" s="9" t="s">
        <v>1</v>
      </c>
      <c r="I7" s="9" t="s">
        <v>2</v>
      </c>
      <c r="J7" s="9" t="s">
        <v>68</v>
      </c>
      <c r="K7" s="9" t="s">
        <v>3</v>
      </c>
      <c r="L7" s="9" t="s">
        <v>4</v>
      </c>
      <c r="M7" s="9" t="s">
        <v>5</v>
      </c>
      <c r="N7" s="9" t="s">
        <v>70</v>
      </c>
      <c r="O7" s="9" t="s">
        <v>6</v>
      </c>
      <c r="P7" s="45" t="s">
        <v>74</v>
      </c>
      <c r="Q7" s="46"/>
      <c r="R7" s="46"/>
      <c r="S7" s="47"/>
    </row>
    <row r="8" spans="1:19" ht="38.25" customHeight="1">
      <c r="A8" s="51" t="s">
        <v>7</v>
      </c>
      <c r="B8" s="52"/>
      <c r="C8" s="52"/>
      <c r="D8" s="52"/>
      <c r="E8" s="52"/>
      <c r="F8" s="52"/>
      <c r="G8" s="53"/>
      <c r="H8" s="8" t="s">
        <v>8</v>
      </c>
      <c r="I8" s="7" t="s">
        <v>58</v>
      </c>
      <c r="J8" s="7" t="s">
        <v>69</v>
      </c>
      <c r="K8" s="8">
        <v>320</v>
      </c>
      <c r="L8" s="7" t="s">
        <v>59</v>
      </c>
      <c r="M8" s="7" t="s">
        <v>60</v>
      </c>
      <c r="N8" s="7" t="s">
        <v>71</v>
      </c>
      <c r="O8" s="8" t="s">
        <v>66</v>
      </c>
      <c r="P8" s="48"/>
      <c r="Q8" s="49"/>
      <c r="R8" s="49"/>
      <c r="S8" s="50"/>
    </row>
    <row r="9" spans="1:19" ht="23.25" customHeight="1">
      <c r="A9" s="23"/>
      <c r="B9" s="23"/>
      <c r="C9" s="23"/>
      <c r="D9" s="23"/>
      <c r="E9" s="23"/>
      <c r="F9" s="23"/>
      <c r="G9" s="23"/>
      <c r="P9" s="13"/>
      <c r="Q9" s="34"/>
      <c r="R9" s="35"/>
      <c r="S9" s="35"/>
    </row>
    <row r="10" spans="1:19" s="3" customFormat="1" ht="50.1" customHeight="1">
      <c r="A10" s="15" t="s">
        <v>43</v>
      </c>
      <c r="B10" s="15"/>
      <c r="C10" s="17" t="s">
        <v>42</v>
      </c>
      <c r="D10" s="17"/>
      <c r="E10" s="17"/>
      <c r="F10" s="17" t="s">
        <v>41</v>
      </c>
      <c r="G10" s="17"/>
      <c r="H10" s="17"/>
      <c r="I10" s="83" t="s">
        <v>75</v>
      </c>
      <c r="J10" s="88" t="s">
        <v>30</v>
      </c>
      <c r="K10" s="84" t="s">
        <v>40</v>
      </c>
      <c r="L10" s="85"/>
      <c r="M10" s="84" t="s">
        <v>79</v>
      </c>
      <c r="N10" s="85"/>
      <c r="O10" s="89" t="s">
        <v>81</v>
      </c>
      <c r="P10" s="90"/>
      <c r="Q10" s="14" t="s">
        <v>65</v>
      </c>
      <c r="R10" s="14"/>
      <c r="S10" s="10" t="s">
        <v>39</v>
      </c>
    </row>
    <row r="11" spans="1:19" s="3" customFormat="1" ht="50.1" customHeight="1">
      <c r="A11" s="15" t="s">
        <v>49</v>
      </c>
      <c r="B11" s="15"/>
      <c r="C11" s="16" t="s">
        <v>50</v>
      </c>
      <c r="D11" s="16"/>
      <c r="E11" s="16"/>
      <c r="F11" s="16" t="s">
        <v>46</v>
      </c>
      <c r="G11" s="16"/>
      <c r="H11" s="16"/>
      <c r="I11" s="12" t="s">
        <v>77</v>
      </c>
      <c r="J11" s="5" t="s">
        <v>45</v>
      </c>
      <c r="K11" s="86" t="s">
        <v>80</v>
      </c>
      <c r="L11" s="87"/>
      <c r="M11" s="86"/>
      <c r="N11" s="87"/>
      <c r="O11" s="5" t="s">
        <v>38</v>
      </c>
      <c r="P11" s="5">
        <v>85</v>
      </c>
      <c r="Q11" s="5" t="s">
        <v>38</v>
      </c>
      <c r="R11" s="80">
        <v>1350</v>
      </c>
      <c r="S11" s="4" t="s">
        <v>66</v>
      </c>
    </row>
    <row r="12" spans="1:19" ht="50.1" customHeight="1">
      <c r="A12" s="55" t="s">
        <v>37</v>
      </c>
      <c r="B12" s="56"/>
      <c r="C12" s="57" t="s">
        <v>78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9"/>
    </row>
    <row r="13" spans="1:19" s="3" customFormat="1" ht="71.25" customHeight="1">
      <c r="A13" s="60" t="s">
        <v>26</v>
      </c>
      <c r="B13" s="60" t="s">
        <v>36</v>
      </c>
      <c r="C13" s="61" t="s">
        <v>35</v>
      </c>
      <c r="D13" s="61"/>
      <c r="E13" s="62" t="s">
        <v>34</v>
      </c>
      <c r="F13" s="63"/>
      <c r="G13" s="64" t="s">
        <v>33</v>
      </c>
      <c r="H13" s="64" t="s">
        <v>33</v>
      </c>
      <c r="I13" s="64" t="s">
        <v>32</v>
      </c>
      <c r="J13" s="64" t="s">
        <v>51</v>
      </c>
      <c r="K13" s="64" t="s">
        <v>52</v>
      </c>
      <c r="L13" s="64" t="s">
        <v>53</v>
      </c>
      <c r="M13" s="64" t="s">
        <v>31</v>
      </c>
      <c r="N13" s="64" t="s">
        <v>31</v>
      </c>
      <c r="O13" s="64" t="s">
        <v>30</v>
      </c>
      <c r="P13" s="65" t="s">
        <v>29</v>
      </c>
      <c r="Q13" s="64" t="s">
        <v>28</v>
      </c>
      <c r="R13" s="64" t="s">
        <v>27</v>
      </c>
      <c r="S13" s="60" t="s">
        <v>26</v>
      </c>
    </row>
    <row r="14" spans="1:19" s="3" customFormat="1" ht="50.1" customHeight="1">
      <c r="A14" s="60" t="s">
        <v>12</v>
      </c>
      <c r="B14" s="60"/>
      <c r="C14" s="60" t="s">
        <v>25</v>
      </c>
      <c r="D14" s="60" t="s">
        <v>24</v>
      </c>
      <c r="E14" s="60" t="s">
        <v>23</v>
      </c>
      <c r="F14" s="60" t="s">
        <v>22</v>
      </c>
      <c r="G14" s="60" t="s">
        <v>21</v>
      </c>
      <c r="H14" s="60" t="s">
        <v>20</v>
      </c>
      <c r="I14" s="60" t="s">
        <v>72</v>
      </c>
      <c r="J14" s="60" t="s">
        <v>54</v>
      </c>
      <c r="K14" s="60" t="s">
        <v>19</v>
      </c>
      <c r="L14" s="60" t="s">
        <v>55</v>
      </c>
      <c r="M14" s="60" t="s">
        <v>18</v>
      </c>
      <c r="N14" s="60" t="s">
        <v>17</v>
      </c>
      <c r="O14" s="60" t="s">
        <v>16</v>
      </c>
      <c r="P14" s="66" t="s">
        <v>15</v>
      </c>
      <c r="Q14" s="60" t="s">
        <v>14</v>
      </c>
      <c r="R14" s="60" t="s">
        <v>13</v>
      </c>
      <c r="S14" s="60" t="s">
        <v>12</v>
      </c>
    </row>
    <row r="15" spans="1:19" s="3" customFormat="1" ht="20.100000000000001" customHeight="1">
      <c r="A15" s="67" t="s">
        <v>11</v>
      </c>
      <c r="B15" s="67" t="s">
        <v>56</v>
      </c>
      <c r="C15" s="67">
        <v>85</v>
      </c>
      <c r="D15" s="67">
        <f t="shared" ref="D15:D21" si="0">(C15*1.8)+32</f>
        <v>185</v>
      </c>
      <c r="E15" s="68">
        <v>93.1</v>
      </c>
      <c r="F15" s="67">
        <v>1350</v>
      </c>
      <c r="G15" s="67">
        <v>0.84</v>
      </c>
      <c r="H15" s="67">
        <v>21.3</v>
      </c>
      <c r="I15" s="67">
        <v>35000</v>
      </c>
      <c r="J15" s="67">
        <v>0.6</v>
      </c>
      <c r="K15" s="67">
        <v>1</v>
      </c>
      <c r="L15" s="67">
        <v>1</v>
      </c>
      <c r="M15" s="69">
        <f t="shared" ref="M15:M21" si="1">ROUND(((F15*G15)/(2*I15*J15*K15*L15)),3)</f>
        <v>2.7E-2</v>
      </c>
      <c r="N15" s="69">
        <f t="shared" ref="N15:N21" si="2">ROUND(M15*25.4,3)</f>
        <v>0.68600000000000005</v>
      </c>
      <c r="O15" s="69">
        <v>6</v>
      </c>
      <c r="P15" s="69">
        <f t="shared" ref="P15:P21" si="3">N15+O15</f>
        <v>6.6859999999999999</v>
      </c>
      <c r="Q15" s="70">
        <v>7.47</v>
      </c>
      <c r="R15" s="71" t="s">
        <v>44</v>
      </c>
      <c r="S15" s="67" t="s">
        <v>11</v>
      </c>
    </row>
    <row r="16" spans="1:19" s="3" customFormat="1" ht="20.100000000000001" customHeight="1">
      <c r="A16" s="67" t="s">
        <v>10</v>
      </c>
      <c r="B16" s="67" t="s">
        <v>56</v>
      </c>
      <c r="C16" s="67">
        <v>85</v>
      </c>
      <c r="D16" s="67">
        <f t="shared" si="0"/>
        <v>185</v>
      </c>
      <c r="E16" s="68">
        <v>93.1</v>
      </c>
      <c r="F16" s="67">
        <v>1350</v>
      </c>
      <c r="G16" s="67">
        <v>1.05</v>
      </c>
      <c r="H16" s="67">
        <v>26.7</v>
      </c>
      <c r="I16" s="67">
        <v>35000</v>
      </c>
      <c r="J16" s="67">
        <v>0.6</v>
      </c>
      <c r="K16" s="67">
        <v>1</v>
      </c>
      <c r="L16" s="67">
        <v>1</v>
      </c>
      <c r="M16" s="69">
        <f t="shared" si="1"/>
        <v>3.4000000000000002E-2</v>
      </c>
      <c r="N16" s="69">
        <f t="shared" si="2"/>
        <v>0.86399999999999999</v>
      </c>
      <c r="O16" s="69">
        <v>6</v>
      </c>
      <c r="P16" s="69">
        <f t="shared" si="3"/>
        <v>6.8639999999999999</v>
      </c>
      <c r="Q16" s="70">
        <v>7.82</v>
      </c>
      <c r="R16" s="71" t="s">
        <v>44</v>
      </c>
      <c r="S16" s="67" t="s">
        <v>10</v>
      </c>
    </row>
    <row r="17" spans="1:19" s="3" customFormat="1" ht="20.100000000000001" customHeight="1">
      <c r="A17" s="67">
        <v>1</v>
      </c>
      <c r="B17" s="67" t="s">
        <v>56</v>
      </c>
      <c r="C17" s="67">
        <v>85</v>
      </c>
      <c r="D17" s="67">
        <f t="shared" si="0"/>
        <v>185</v>
      </c>
      <c r="E17" s="68">
        <v>93.1</v>
      </c>
      <c r="F17" s="67">
        <v>1350</v>
      </c>
      <c r="G17" s="67">
        <v>1.3149999999999999</v>
      </c>
      <c r="H17" s="67">
        <v>33.4</v>
      </c>
      <c r="I17" s="67">
        <v>35000</v>
      </c>
      <c r="J17" s="67">
        <v>0.6</v>
      </c>
      <c r="K17" s="67">
        <v>1</v>
      </c>
      <c r="L17" s="67">
        <v>1</v>
      </c>
      <c r="M17" s="69">
        <f t="shared" si="1"/>
        <v>4.2000000000000003E-2</v>
      </c>
      <c r="N17" s="69">
        <f t="shared" si="2"/>
        <v>1.0669999999999999</v>
      </c>
      <c r="O17" s="69">
        <v>6</v>
      </c>
      <c r="P17" s="69">
        <f t="shared" si="3"/>
        <v>7.0670000000000002</v>
      </c>
      <c r="Q17" s="70">
        <v>9.09</v>
      </c>
      <c r="R17" s="71" t="s">
        <v>44</v>
      </c>
      <c r="S17" s="67">
        <v>1</v>
      </c>
    </row>
    <row r="18" spans="1:19" s="3" customFormat="1" ht="20.100000000000001" customHeight="1">
      <c r="A18" s="67" t="s">
        <v>9</v>
      </c>
      <c r="B18" s="67" t="s">
        <v>56</v>
      </c>
      <c r="C18" s="67">
        <v>85</v>
      </c>
      <c r="D18" s="67">
        <f t="shared" si="0"/>
        <v>185</v>
      </c>
      <c r="E18" s="68">
        <v>93.1</v>
      </c>
      <c r="F18" s="67">
        <v>1350</v>
      </c>
      <c r="G18" s="67">
        <v>1.9</v>
      </c>
      <c r="H18" s="67">
        <v>48.3</v>
      </c>
      <c r="I18" s="67">
        <v>35000</v>
      </c>
      <c r="J18" s="67">
        <v>0.6</v>
      </c>
      <c r="K18" s="67">
        <v>1</v>
      </c>
      <c r="L18" s="67">
        <v>1</v>
      </c>
      <c r="M18" s="69">
        <f t="shared" si="1"/>
        <v>6.0999999999999999E-2</v>
      </c>
      <c r="N18" s="69">
        <f t="shared" si="2"/>
        <v>1.5489999999999999</v>
      </c>
      <c r="O18" s="69">
        <v>6</v>
      </c>
      <c r="P18" s="69">
        <f t="shared" si="3"/>
        <v>7.5489999999999995</v>
      </c>
      <c r="Q18" s="70">
        <v>10.15</v>
      </c>
      <c r="R18" s="71" t="s">
        <v>44</v>
      </c>
      <c r="S18" s="67" t="s">
        <v>9</v>
      </c>
    </row>
    <row r="19" spans="1:19" s="11" customFormat="1" ht="20.100000000000001" customHeight="1">
      <c r="A19" s="67">
        <v>4</v>
      </c>
      <c r="B19" s="67" t="s">
        <v>57</v>
      </c>
      <c r="C19" s="67">
        <v>85</v>
      </c>
      <c r="D19" s="67">
        <f t="shared" si="0"/>
        <v>185</v>
      </c>
      <c r="E19" s="68">
        <v>93.1</v>
      </c>
      <c r="F19" s="67">
        <f t="shared" ref="F19" si="4">ROUNDUP(E19*14.5038,1)</f>
        <v>1350.3999999999999</v>
      </c>
      <c r="G19" s="67">
        <v>4.5</v>
      </c>
      <c r="H19" s="67">
        <v>114.3</v>
      </c>
      <c r="I19" s="67">
        <v>52000</v>
      </c>
      <c r="J19" s="67">
        <v>0.6</v>
      </c>
      <c r="K19" s="67">
        <v>1</v>
      </c>
      <c r="L19" s="67">
        <v>1</v>
      </c>
      <c r="M19" s="69">
        <f t="shared" si="1"/>
        <v>9.7000000000000003E-2</v>
      </c>
      <c r="N19" s="69">
        <f t="shared" si="2"/>
        <v>2.464</v>
      </c>
      <c r="O19" s="69">
        <v>6</v>
      </c>
      <c r="P19" s="69">
        <f t="shared" si="3"/>
        <v>8.4640000000000004</v>
      </c>
      <c r="Q19" s="72">
        <v>8.56</v>
      </c>
      <c r="R19" s="71" t="s">
        <v>67</v>
      </c>
      <c r="S19" s="67">
        <v>4</v>
      </c>
    </row>
    <row r="20" spans="1:19" s="11" customFormat="1" ht="20.100000000000001" customHeight="1">
      <c r="A20" s="67">
        <v>8</v>
      </c>
      <c r="B20" s="67" t="s">
        <v>57</v>
      </c>
      <c r="C20" s="67">
        <v>85</v>
      </c>
      <c r="D20" s="67">
        <f t="shared" ref="D20" si="5">(C20*1.8)+32</f>
        <v>185</v>
      </c>
      <c r="E20" s="68">
        <v>93.1</v>
      </c>
      <c r="F20" s="67">
        <v>1350</v>
      </c>
      <c r="G20" s="67">
        <v>8.625</v>
      </c>
      <c r="H20" s="67">
        <v>219.1</v>
      </c>
      <c r="I20" s="67">
        <v>52000</v>
      </c>
      <c r="J20" s="67">
        <v>0.6</v>
      </c>
      <c r="K20" s="67">
        <v>1</v>
      </c>
      <c r="L20" s="67">
        <v>1</v>
      </c>
      <c r="M20" s="69">
        <f t="shared" si="1"/>
        <v>0.187</v>
      </c>
      <c r="N20" s="69">
        <f t="shared" ref="N20" si="6">ROUND(M20*25.4,3)</f>
        <v>4.75</v>
      </c>
      <c r="O20" s="69">
        <v>6</v>
      </c>
      <c r="P20" s="69">
        <f t="shared" si="3"/>
        <v>10.75</v>
      </c>
      <c r="Q20" s="72">
        <v>11.13</v>
      </c>
      <c r="R20" s="73" t="s">
        <v>38</v>
      </c>
      <c r="S20" s="67">
        <v>8</v>
      </c>
    </row>
    <row r="21" spans="1:19" s="11" customFormat="1" ht="20.100000000000001" customHeight="1">
      <c r="A21" s="67">
        <v>8</v>
      </c>
      <c r="B21" s="67" t="s">
        <v>57</v>
      </c>
      <c r="C21" s="67">
        <v>85</v>
      </c>
      <c r="D21" s="67">
        <f t="shared" si="0"/>
        <v>185</v>
      </c>
      <c r="E21" s="68">
        <v>93.1</v>
      </c>
      <c r="F21" s="67">
        <v>1350</v>
      </c>
      <c r="G21" s="67">
        <v>8.625</v>
      </c>
      <c r="H21" s="67">
        <v>219.1</v>
      </c>
      <c r="I21" s="67">
        <v>52000</v>
      </c>
      <c r="J21" s="67">
        <v>0.72</v>
      </c>
      <c r="K21" s="67">
        <v>1</v>
      </c>
      <c r="L21" s="67">
        <v>1</v>
      </c>
      <c r="M21" s="69">
        <f t="shared" si="1"/>
        <v>0.155</v>
      </c>
      <c r="N21" s="69">
        <f t="shared" si="2"/>
        <v>3.9369999999999998</v>
      </c>
      <c r="O21" s="69">
        <v>6</v>
      </c>
      <c r="P21" s="69">
        <f t="shared" si="3"/>
        <v>9.9369999999999994</v>
      </c>
      <c r="Q21" s="72">
        <v>11.13</v>
      </c>
      <c r="R21" s="67" t="s">
        <v>38</v>
      </c>
      <c r="S21" s="67">
        <v>8</v>
      </c>
    </row>
    <row r="22" spans="1:19" s="3" customFormat="1" ht="50.1" customHeight="1">
      <c r="A22" s="74" t="s">
        <v>43</v>
      </c>
      <c r="B22" s="74"/>
      <c r="C22" s="75" t="s">
        <v>42</v>
      </c>
      <c r="D22" s="75"/>
      <c r="E22" s="75"/>
      <c r="F22" s="75" t="s">
        <v>41</v>
      </c>
      <c r="G22" s="75"/>
      <c r="H22" s="75"/>
      <c r="I22" s="82" t="s">
        <v>75</v>
      </c>
      <c r="J22" s="88" t="s">
        <v>30</v>
      </c>
      <c r="K22" s="84" t="s">
        <v>40</v>
      </c>
      <c r="L22" s="85"/>
      <c r="M22" s="84" t="s">
        <v>79</v>
      </c>
      <c r="N22" s="85"/>
      <c r="O22" s="89" t="s">
        <v>81</v>
      </c>
      <c r="P22" s="90"/>
      <c r="Q22" s="76" t="s">
        <v>65</v>
      </c>
      <c r="R22" s="76"/>
      <c r="S22" s="77" t="s">
        <v>39</v>
      </c>
    </row>
    <row r="23" spans="1:19" s="3" customFormat="1" ht="50.1" customHeight="1">
      <c r="A23" s="74" t="s">
        <v>64</v>
      </c>
      <c r="B23" s="74"/>
      <c r="C23" s="78" t="s">
        <v>63</v>
      </c>
      <c r="D23" s="78"/>
      <c r="E23" s="78"/>
      <c r="F23" s="78" t="s">
        <v>46</v>
      </c>
      <c r="G23" s="78"/>
      <c r="H23" s="78"/>
      <c r="I23" s="79" t="s">
        <v>76</v>
      </c>
      <c r="J23" s="5" t="s">
        <v>47</v>
      </c>
      <c r="K23" s="86" t="s">
        <v>80</v>
      </c>
      <c r="L23" s="87"/>
      <c r="M23" s="86"/>
      <c r="N23" s="87"/>
      <c r="O23" s="5" t="s">
        <v>38</v>
      </c>
      <c r="P23" s="5">
        <v>85</v>
      </c>
      <c r="Q23" s="80" t="s">
        <v>38</v>
      </c>
      <c r="R23" s="80">
        <v>674.5</v>
      </c>
      <c r="S23" s="81" t="s">
        <v>66</v>
      </c>
    </row>
    <row r="24" spans="1:19" ht="50.1" customHeight="1">
      <c r="A24" s="55" t="s">
        <v>37</v>
      </c>
      <c r="B24" s="56"/>
      <c r="C24" s="57" t="s">
        <v>73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9"/>
    </row>
    <row r="25" spans="1:19" s="3" customFormat="1" ht="72" customHeight="1">
      <c r="A25" s="60" t="s">
        <v>26</v>
      </c>
      <c r="B25" s="60" t="s">
        <v>36</v>
      </c>
      <c r="C25" s="61" t="s">
        <v>35</v>
      </c>
      <c r="D25" s="61"/>
      <c r="E25" s="62" t="s">
        <v>34</v>
      </c>
      <c r="F25" s="63"/>
      <c r="G25" s="64" t="s">
        <v>33</v>
      </c>
      <c r="H25" s="64" t="s">
        <v>33</v>
      </c>
      <c r="I25" s="64" t="s">
        <v>32</v>
      </c>
      <c r="J25" s="64" t="s">
        <v>51</v>
      </c>
      <c r="K25" s="64" t="s">
        <v>52</v>
      </c>
      <c r="L25" s="64" t="s">
        <v>53</v>
      </c>
      <c r="M25" s="64" t="s">
        <v>31</v>
      </c>
      <c r="N25" s="64" t="s">
        <v>31</v>
      </c>
      <c r="O25" s="64" t="s">
        <v>30</v>
      </c>
      <c r="P25" s="65" t="s">
        <v>29</v>
      </c>
      <c r="Q25" s="64" t="s">
        <v>28</v>
      </c>
      <c r="R25" s="64" t="s">
        <v>27</v>
      </c>
      <c r="S25" s="60" t="s">
        <v>26</v>
      </c>
    </row>
    <row r="26" spans="1:19" s="3" customFormat="1" ht="50.1" customHeight="1">
      <c r="A26" s="60" t="s">
        <v>12</v>
      </c>
      <c r="B26" s="60"/>
      <c r="C26" s="60" t="s">
        <v>25</v>
      </c>
      <c r="D26" s="60" t="s">
        <v>24</v>
      </c>
      <c r="E26" s="60" t="s">
        <v>23</v>
      </c>
      <c r="F26" s="60" t="s">
        <v>22</v>
      </c>
      <c r="G26" s="60" t="s">
        <v>21</v>
      </c>
      <c r="H26" s="60" t="s">
        <v>20</v>
      </c>
      <c r="I26" s="60" t="s">
        <v>72</v>
      </c>
      <c r="J26" s="60" t="s">
        <v>54</v>
      </c>
      <c r="K26" s="60" t="s">
        <v>19</v>
      </c>
      <c r="L26" s="60" t="s">
        <v>55</v>
      </c>
      <c r="M26" s="60" t="s">
        <v>18</v>
      </c>
      <c r="N26" s="60" t="s">
        <v>17</v>
      </c>
      <c r="O26" s="60" t="s">
        <v>16</v>
      </c>
      <c r="P26" s="66" t="s">
        <v>15</v>
      </c>
      <c r="Q26" s="60" t="s">
        <v>14</v>
      </c>
      <c r="R26" s="60" t="s">
        <v>13</v>
      </c>
      <c r="S26" s="60" t="s">
        <v>12</v>
      </c>
    </row>
    <row r="27" spans="1:19" s="3" customFormat="1" ht="20.100000000000001" customHeight="1">
      <c r="A27" s="67" t="s">
        <v>11</v>
      </c>
      <c r="B27" s="67" t="s">
        <v>56</v>
      </c>
      <c r="C27" s="67">
        <v>85</v>
      </c>
      <c r="D27" s="67">
        <f t="shared" ref="D27:D31" si="7">(C27*1.8)+32</f>
        <v>185</v>
      </c>
      <c r="E27" s="72">
        <v>46.5</v>
      </c>
      <c r="F27" s="67">
        <f t="shared" ref="F27:F31" si="8">ROUNDUP(E27*14.5038,1)</f>
        <v>674.5</v>
      </c>
      <c r="G27" s="67">
        <v>0.84</v>
      </c>
      <c r="H27" s="67">
        <v>21.3</v>
      </c>
      <c r="I27" s="67">
        <v>35000</v>
      </c>
      <c r="J27" s="67">
        <v>0.6</v>
      </c>
      <c r="K27" s="67">
        <v>1</v>
      </c>
      <c r="L27" s="67">
        <v>1</v>
      </c>
      <c r="M27" s="69">
        <f t="shared" ref="M27:M32" si="9">ROUND(((F27*G27)/(2*I27*J27*K27*L27)),3)</f>
        <v>1.2999999999999999E-2</v>
      </c>
      <c r="N27" s="69">
        <f t="shared" ref="N27:N31" si="10">ROUND(M27*25.4,3)</f>
        <v>0.33</v>
      </c>
      <c r="O27" s="69">
        <v>3</v>
      </c>
      <c r="P27" s="69">
        <f t="shared" ref="P27:P32" si="11">N27+O27</f>
        <v>3.33</v>
      </c>
      <c r="Q27" s="70">
        <v>3.73</v>
      </c>
      <c r="R27" s="71" t="s">
        <v>67</v>
      </c>
      <c r="S27" s="67" t="s">
        <v>11</v>
      </c>
    </row>
    <row r="28" spans="1:19" s="3" customFormat="1" ht="20.100000000000001" customHeight="1">
      <c r="A28" s="67" t="s">
        <v>10</v>
      </c>
      <c r="B28" s="67" t="s">
        <v>56</v>
      </c>
      <c r="C28" s="67">
        <v>85</v>
      </c>
      <c r="D28" s="67">
        <f t="shared" si="7"/>
        <v>185</v>
      </c>
      <c r="E28" s="72">
        <v>46.5</v>
      </c>
      <c r="F28" s="67">
        <f t="shared" si="8"/>
        <v>674.5</v>
      </c>
      <c r="G28" s="67">
        <v>1.05</v>
      </c>
      <c r="H28" s="67">
        <v>26.7</v>
      </c>
      <c r="I28" s="67">
        <v>35000</v>
      </c>
      <c r="J28" s="67">
        <v>0.6</v>
      </c>
      <c r="K28" s="67">
        <v>1</v>
      </c>
      <c r="L28" s="67">
        <v>1</v>
      </c>
      <c r="M28" s="69">
        <f t="shared" si="9"/>
        <v>1.7000000000000001E-2</v>
      </c>
      <c r="N28" s="69">
        <f t="shared" si="10"/>
        <v>0.432</v>
      </c>
      <c r="O28" s="69">
        <v>3</v>
      </c>
      <c r="P28" s="69">
        <f t="shared" si="11"/>
        <v>3.4319999999999999</v>
      </c>
      <c r="Q28" s="70">
        <v>3.91</v>
      </c>
      <c r="R28" s="71" t="s">
        <v>67</v>
      </c>
      <c r="S28" s="67" t="s">
        <v>10</v>
      </c>
    </row>
    <row r="29" spans="1:19" s="3" customFormat="1" ht="20.100000000000001" customHeight="1">
      <c r="A29" s="67">
        <v>1</v>
      </c>
      <c r="B29" s="67" t="s">
        <v>56</v>
      </c>
      <c r="C29" s="67">
        <v>85</v>
      </c>
      <c r="D29" s="67">
        <f t="shared" si="7"/>
        <v>185</v>
      </c>
      <c r="E29" s="72">
        <v>46.5</v>
      </c>
      <c r="F29" s="67">
        <f t="shared" si="8"/>
        <v>674.5</v>
      </c>
      <c r="G29" s="67">
        <v>1.3149999999999999</v>
      </c>
      <c r="H29" s="67">
        <v>33.4</v>
      </c>
      <c r="I29" s="67">
        <v>35000</v>
      </c>
      <c r="J29" s="67">
        <v>0.6</v>
      </c>
      <c r="K29" s="67">
        <v>1</v>
      </c>
      <c r="L29" s="67">
        <v>1</v>
      </c>
      <c r="M29" s="69">
        <f t="shared" si="9"/>
        <v>2.1000000000000001E-2</v>
      </c>
      <c r="N29" s="69">
        <f t="shared" si="10"/>
        <v>0.53300000000000003</v>
      </c>
      <c r="O29" s="69">
        <v>3</v>
      </c>
      <c r="P29" s="69">
        <f t="shared" si="11"/>
        <v>3.5329999999999999</v>
      </c>
      <c r="Q29" s="70">
        <v>4.55</v>
      </c>
      <c r="R29" s="71" t="s">
        <v>67</v>
      </c>
      <c r="S29" s="67">
        <v>1</v>
      </c>
    </row>
    <row r="30" spans="1:19" s="3" customFormat="1" ht="20.100000000000001" customHeight="1">
      <c r="A30" s="67" t="s">
        <v>9</v>
      </c>
      <c r="B30" s="67" t="s">
        <v>56</v>
      </c>
      <c r="C30" s="67">
        <v>85</v>
      </c>
      <c r="D30" s="67">
        <f t="shared" si="7"/>
        <v>185</v>
      </c>
      <c r="E30" s="72">
        <v>46.5</v>
      </c>
      <c r="F30" s="67">
        <f t="shared" si="8"/>
        <v>674.5</v>
      </c>
      <c r="G30" s="67">
        <v>1.9</v>
      </c>
      <c r="H30" s="67">
        <v>48.3</v>
      </c>
      <c r="I30" s="67">
        <v>35000</v>
      </c>
      <c r="J30" s="67">
        <v>0.6</v>
      </c>
      <c r="K30" s="67">
        <v>1</v>
      </c>
      <c r="L30" s="67">
        <v>1</v>
      </c>
      <c r="M30" s="69">
        <f t="shared" si="9"/>
        <v>3.1E-2</v>
      </c>
      <c r="N30" s="69">
        <f t="shared" si="10"/>
        <v>0.78700000000000003</v>
      </c>
      <c r="O30" s="69">
        <v>3</v>
      </c>
      <c r="P30" s="69">
        <f t="shared" si="11"/>
        <v>3.7869999999999999</v>
      </c>
      <c r="Q30" s="70">
        <v>5.08</v>
      </c>
      <c r="R30" s="71" t="s">
        <v>67</v>
      </c>
      <c r="S30" s="67" t="s">
        <v>9</v>
      </c>
    </row>
    <row r="31" spans="1:19" s="11" customFormat="1" ht="20.100000000000001" customHeight="1">
      <c r="A31" s="67">
        <v>4</v>
      </c>
      <c r="B31" s="67" t="s">
        <v>57</v>
      </c>
      <c r="C31" s="67">
        <v>85</v>
      </c>
      <c r="D31" s="67">
        <f t="shared" si="7"/>
        <v>185</v>
      </c>
      <c r="E31" s="72">
        <v>46.5</v>
      </c>
      <c r="F31" s="67">
        <f t="shared" si="8"/>
        <v>674.5</v>
      </c>
      <c r="G31" s="67">
        <v>4.5</v>
      </c>
      <c r="H31" s="67">
        <v>114.3</v>
      </c>
      <c r="I31" s="67">
        <v>52000</v>
      </c>
      <c r="J31" s="67">
        <v>0.72</v>
      </c>
      <c r="K31" s="67">
        <v>1</v>
      </c>
      <c r="L31" s="67">
        <v>1</v>
      </c>
      <c r="M31" s="69">
        <f t="shared" si="9"/>
        <v>4.1000000000000002E-2</v>
      </c>
      <c r="N31" s="69">
        <f t="shared" si="10"/>
        <v>1.0409999999999999</v>
      </c>
      <c r="O31" s="69">
        <v>3</v>
      </c>
      <c r="P31" s="69">
        <f t="shared" si="11"/>
        <v>4.0410000000000004</v>
      </c>
      <c r="Q31" s="72">
        <v>4.8</v>
      </c>
      <c r="R31" s="70" t="s">
        <v>38</v>
      </c>
      <c r="S31" s="67">
        <v>4</v>
      </c>
    </row>
    <row r="32" spans="1:19" s="11" customFormat="1" ht="20.100000000000001" customHeight="1">
      <c r="A32" s="67">
        <v>4</v>
      </c>
      <c r="B32" s="67" t="s">
        <v>57</v>
      </c>
      <c r="C32" s="67">
        <v>85</v>
      </c>
      <c r="D32" s="67">
        <f t="shared" ref="D32" si="12">(C32*1.8)+32</f>
        <v>185</v>
      </c>
      <c r="E32" s="72">
        <v>46.5</v>
      </c>
      <c r="F32" s="67">
        <f t="shared" ref="F32" si="13">ROUNDUP(E32*14.5038,1)</f>
        <v>674.5</v>
      </c>
      <c r="G32" s="67">
        <v>4.5</v>
      </c>
      <c r="H32" s="67">
        <v>114.3</v>
      </c>
      <c r="I32" s="67">
        <v>52000</v>
      </c>
      <c r="J32" s="67">
        <v>0.6</v>
      </c>
      <c r="K32" s="67">
        <v>1</v>
      </c>
      <c r="L32" s="67">
        <v>1</v>
      </c>
      <c r="M32" s="69">
        <f t="shared" si="9"/>
        <v>4.9000000000000002E-2</v>
      </c>
      <c r="N32" s="69">
        <f t="shared" ref="N32" si="14">ROUND(M32*25.4,3)</f>
        <v>1.2450000000000001</v>
      </c>
      <c r="O32" s="69">
        <v>3</v>
      </c>
      <c r="P32" s="69">
        <f t="shared" si="11"/>
        <v>4.2450000000000001</v>
      </c>
      <c r="Q32" s="72">
        <v>4.8</v>
      </c>
      <c r="R32" s="71" t="s">
        <v>38</v>
      </c>
      <c r="S32" s="67">
        <v>4</v>
      </c>
    </row>
    <row r="33" spans="16:16" ht="50.1" customHeight="1">
      <c r="P33" s="1"/>
    </row>
    <row r="34" spans="16:16" ht="69.75" customHeight="1">
      <c r="P34" s="1"/>
    </row>
    <row r="35" spans="16:16" ht="50.1" customHeight="1">
      <c r="P35" s="1"/>
    </row>
    <row r="36" spans="16:16" ht="20.100000000000001" customHeight="1">
      <c r="P36" s="1"/>
    </row>
    <row r="37" spans="16:16" ht="20.100000000000001" customHeight="1">
      <c r="P37" s="1"/>
    </row>
    <row r="38" spans="16:16" ht="20.100000000000001" customHeight="1">
      <c r="P38" s="1"/>
    </row>
    <row r="39" spans="16:16" ht="20.100000000000001" customHeight="1">
      <c r="P39" s="1"/>
    </row>
    <row r="40" spans="16:16" ht="20.100000000000001" customHeight="1">
      <c r="P40" s="1"/>
    </row>
    <row r="41" spans="16:16" ht="20.100000000000001" customHeight="1">
      <c r="P41" s="1"/>
    </row>
    <row r="42" spans="16:16" ht="20.100000000000001" customHeight="1">
      <c r="P42" s="1"/>
    </row>
    <row r="43" spans="16:16" ht="20.100000000000001" customHeight="1">
      <c r="P43" s="1"/>
    </row>
    <row r="44" spans="16:16" ht="20.100000000000001" customHeight="1">
      <c r="P44" s="1"/>
    </row>
    <row r="45" spans="16:16" ht="20.100000000000001" customHeight="1">
      <c r="P45" s="1"/>
    </row>
    <row r="46" spans="16:16" ht="20.100000000000001" customHeight="1">
      <c r="P46" s="1"/>
    </row>
    <row r="47" spans="16:16" ht="20.100000000000001" customHeight="1">
      <c r="P47" s="1"/>
    </row>
    <row r="48" spans="16:16" ht="20.100000000000001" customHeight="1">
      <c r="P48" s="1"/>
    </row>
    <row r="49" spans="16:16" ht="50.1" customHeight="1">
      <c r="P49" s="1"/>
    </row>
    <row r="50" spans="16:16" ht="50.1" customHeight="1">
      <c r="P50" s="1"/>
    </row>
    <row r="51" spans="16:16" ht="50.1" customHeight="1">
      <c r="P51" s="1"/>
    </row>
    <row r="52" spans="16:16" ht="69.75" customHeight="1">
      <c r="P52" s="1"/>
    </row>
    <row r="53" spans="16:16" ht="50.1" customHeight="1">
      <c r="P53" s="1"/>
    </row>
    <row r="54" spans="16:16" ht="20.100000000000001" customHeight="1">
      <c r="P54" s="1"/>
    </row>
    <row r="55" spans="16:16" ht="20.100000000000001" customHeight="1">
      <c r="P55" s="1"/>
    </row>
    <row r="56" spans="16:16" ht="20.100000000000001" customHeight="1">
      <c r="P56" s="1"/>
    </row>
    <row r="57" spans="16:16" ht="20.100000000000001" customHeight="1">
      <c r="P57" s="1"/>
    </row>
    <row r="58" spans="16:16" ht="20.100000000000001" customHeight="1">
      <c r="P58" s="1"/>
    </row>
    <row r="59" spans="16:16" ht="20.100000000000001" customHeight="1">
      <c r="P59" s="1"/>
    </row>
    <row r="60" spans="16:16" ht="20.100000000000001" customHeight="1">
      <c r="P60" s="1"/>
    </row>
    <row r="61" spans="16:16" ht="20.100000000000001" customHeight="1">
      <c r="P61" s="1"/>
    </row>
    <row r="62" spans="16:16" ht="20.100000000000001" customHeight="1">
      <c r="P62" s="1"/>
    </row>
    <row r="63" spans="16:16" ht="20.100000000000001" customHeight="1">
      <c r="P63" s="1"/>
    </row>
    <row r="64" spans="16:16" ht="20.100000000000001" customHeight="1">
      <c r="P64" s="1"/>
    </row>
    <row r="65" spans="16:16" ht="20.100000000000001" customHeight="1">
      <c r="P65" s="1"/>
    </row>
    <row r="66" spans="16:16" ht="20.100000000000001" customHeight="1">
      <c r="P66" s="1"/>
    </row>
    <row r="67" spans="16:16" ht="50.1" customHeight="1">
      <c r="P67" s="1"/>
    </row>
    <row r="68" spans="16:16" ht="50.1" customHeight="1">
      <c r="P68" s="1"/>
    </row>
    <row r="69" spans="16:16" ht="50.1" customHeight="1">
      <c r="P69" s="1"/>
    </row>
    <row r="70" spans="16:16" ht="69.75" customHeight="1">
      <c r="P70" s="1"/>
    </row>
    <row r="71" spans="16:16" ht="50.1" customHeight="1">
      <c r="P71" s="1"/>
    </row>
    <row r="72" spans="16:16" ht="20.100000000000001" customHeight="1">
      <c r="P72" s="1"/>
    </row>
    <row r="73" spans="16:16" ht="20.100000000000001" customHeight="1">
      <c r="P73" s="1"/>
    </row>
    <row r="74" spans="16:16" ht="20.100000000000001" customHeight="1">
      <c r="P74" s="1"/>
    </row>
    <row r="75" spans="16:16" ht="20.100000000000001" customHeight="1">
      <c r="P75" s="1"/>
    </row>
    <row r="76" spans="16:16" ht="20.100000000000001" customHeight="1">
      <c r="P76" s="1"/>
    </row>
    <row r="77" spans="16:16" ht="20.100000000000001" customHeight="1">
      <c r="P77" s="1"/>
    </row>
    <row r="78" spans="16:16" ht="20.100000000000001" customHeight="1">
      <c r="P78" s="1"/>
    </row>
    <row r="79" spans="16:16" ht="20.100000000000001" customHeight="1">
      <c r="P79" s="1"/>
    </row>
    <row r="80" spans="16:16" ht="20.100000000000001" customHeight="1">
      <c r="P80" s="1"/>
    </row>
    <row r="81" spans="16:16" ht="20.100000000000001" customHeight="1">
      <c r="P81" s="1"/>
    </row>
    <row r="82" spans="16:16" ht="20.100000000000001" customHeight="1">
      <c r="P82" s="1"/>
    </row>
    <row r="83" spans="16:16" ht="20.100000000000001" customHeight="1">
      <c r="P83" s="1"/>
    </row>
    <row r="84" spans="16:16" ht="20.100000000000001" customHeight="1">
      <c r="P84" s="1"/>
    </row>
    <row r="85" spans="16:16" ht="20.100000000000001" customHeight="1">
      <c r="P85" s="1"/>
    </row>
    <row r="86" spans="16:16" ht="20.100000000000001" customHeight="1">
      <c r="P86" s="1"/>
    </row>
    <row r="87" spans="16:16" s="3" customFormat="1" ht="50.1" customHeight="1"/>
    <row r="88" spans="16:16" s="3" customFormat="1" ht="50.1" customHeight="1"/>
    <row r="89" spans="16:16" ht="50.1" customHeight="1">
      <c r="P89" s="1"/>
    </row>
    <row r="90" spans="16:16" s="3" customFormat="1" ht="59.25" customHeight="1"/>
    <row r="91" spans="16:16" s="3" customFormat="1" ht="50.1" customHeight="1"/>
    <row r="92" spans="16:16" s="3" customFormat="1" ht="20.100000000000001" customHeight="1"/>
    <row r="93" spans="16:16" s="3" customFormat="1" ht="20.100000000000001" customHeight="1"/>
    <row r="94" spans="16:16" s="3" customFormat="1" ht="20.100000000000001" customHeight="1"/>
    <row r="95" spans="16:16" s="3" customFormat="1" ht="20.100000000000001" customHeight="1"/>
    <row r="96" spans="16:16" s="3" customFormat="1" ht="20.100000000000001" customHeight="1"/>
    <row r="97" spans="16:16" s="3" customFormat="1" ht="20.100000000000001" customHeight="1"/>
    <row r="98" spans="16:16" s="3" customFormat="1" ht="20.100000000000001" customHeight="1"/>
    <row r="99" spans="16:16" s="3" customFormat="1" ht="20.100000000000001" customHeight="1"/>
    <row r="100" spans="16:16" s="3" customFormat="1" ht="20.100000000000001" customHeight="1"/>
    <row r="101" spans="16:16" s="3" customFormat="1" ht="20.100000000000001" customHeight="1"/>
    <row r="102" spans="16:16" s="3" customFormat="1" ht="20.100000000000001" customHeight="1"/>
    <row r="103" spans="16:16" s="3" customFormat="1" ht="20.100000000000001" customHeight="1"/>
    <row r="104" spans="16:16" s="3" customFormat="1" ht="20.100000000000001" customHeight="1"/>
    <row r="105" spans="16:16" ht="50.1" customHeight="1">
      <c r="P105" s="1"/>
    </row>
    <row r="106" spans="16:16" ht="50.1" customHeight="1">
      <c r="P106" s="1"/>
    </row>
    <row r="107" spans="16:16" ht="50.1" customHeight="1">
      <c r="P107" s="1"/>
    </row>
    <row r="108" spans="16:16" ht="54.95" customHeight="1">
      <c r="P108" s="1"/>
    </row>
    <row r="109" spans="16:16" ht="50.1" customHeight="1">
      <c r="P109" s="1"/>
    </row>
    <row r="110" spans="16:16" ht="20.100000000000001" customHeight="1">
      <c r="P110" s="1"/>
    </row>
    <row r="111" spans="16:16" ht="20.100000000000001" customHeight="1">
      <c r="P111" s="1"/>
    </row>
    <row r="112" spans="16:16" ht="20.100000000000001" customHeight="1">
      <c r="P112" s="1"/>
    </row>
    <row r="113" spans="16:16" ht="20.100000000000001" customHeight="1">
      <c r="P113" s="1"/>
    </row>
    <row r="114" spans="16:16" ht="20.100000000000001" customHeight="1">
      <c r="P114" s="1"/>
    </row>
    <row r="115" spans="16:16" ht="20.100000000000001" customHeight="1">
      <c r="P115" s="1"/>
    </row>
    <row r="116" spans="16:16" ht="20.100000000000001" customHeight="1">
      <c r="P116" s="1"/>
    </row>
    <row r="117" spans="16:16" ht="50.1" customHeight="1">
      <c r="P117" s="1"/>
    </row>
    <row r="118" spans="16:16" ht="50.1" customHeight="1">
      <c r="P118" s="1"/>
    </row>
    <row r="119" spans="16:16" ht="50.1" customHeight="1">
      <c r="P119" s="1"/>
    </row>
    <row r="120" spans="16:16" ht="69.75" customHeight="1">
      <c r="P120" s="1"/>
    </row>
    <row r="121" spans="16:16" ht="50.1" customHeight="1">
      <c r="P121" s="1"/>
    </row>
    <row r="122" spans="16:16" s="6" customFormat="1" ht="20.100000000000001" customHeight="1"/>
    <row r="123" spans="16:16" s="6" customFormat="1" ht="20.100000000000001" customHeight="1"/>
    <row r="124" spans="16:16" s="6" customFormat="1" ht="20.100000000000001" customHeight="1"/>
    <row r="125" spans="16:16" s="6" customFormat="1" ht="20.100000000000001" customHeight="1"/>
    <row r="126" spans="16:16" s="6" customFormat="1" ht="20.100000000000001" customHeight="1"/>
    <row r="127" spans="16:16" s="6" customFormat="1" ht="20.100000000000001" customHeight="1"/>
    <row r="128" spans="16:16" s="6" customFormat="1" ht="20.100000000000001" customHeight="1"/>
    <row r="129" spans="16:16" s="6" customFormat="1" ht="20.100000000000001" customHeight="1"/>
    <row r="130" spans="16:16" s="3" customFormat="1" ht="50.1" customHeight="1"/>
    <row r="131" spans="16:16" s="3" customFormat="1" ht="50.1" customHeight="1"/>
    <row r="132" spans="16:16" ht="50.1" customHeight="1">
      <c r="P132" s="1"/>
    </row>
    <row r="133" spans="16:16" s="3" customFormat="1" ht="59.25" customHeight="1"/>
    <row r="134" spans="16:16" s="3" customFormat="1" ht="50.1" customHeight="1"/>
    <row r="135" spans="16:16" s="3" customFormat="1" ht="20.100000000000001" customHeight="1"/>
    <row r="136" spans="16:16" s="3" customFormat="1" ht="20.100000000000001" customHeight="1"/>
    <row r="137" spans="16:16" s="3" customFormat="1" ht="20.100000000000001" customHeight="1"/>
    <row r="138" spans="16:16" s="3" customFormat="1" ht="20.100000000000001" customHeight="1"/>
    <row r="139" spans="16:16" s="3" customFormat="1" ht="20.100000000000001" customHeight="1"/>
    <row r="140" spans="16:16" s="3" customFormat="1" ht="20.100000000000001" customHeight="1"/>
    <row r="141" spans="16:16" s="3" customFormat="1" ht="20.100000000000001" customHeight="1"/>
    <row r="142" spans="16:16" s="3" customFormat="1" ht="20.100000000000001" customHeight="1"/>
    <row r="143" spans="16:16" s="6" customFormat="1" ht="50.1" customHeight="1"/>
    <row r="144" spans="16:16" ht="50.1" customHeight="1">
      <c r="P144" s="1"/>
    </row>
    <row r="145" spans="16:16" ht="50.1" customHeight="1">
      <c r="P145" s="1"/>
    </row>
    <row r="146" spans="16:16" ht="65.099999999999994" customHeight="1">
      <c r="P146" s="1"/>
    </row>
    <row r="147" spans="16:16" ht="69.75" customHeight="1">
      <c r="P147" s="1"/>
    </row>
    <row r="148" spans="16:16" ht="20.100000000000001" customHeight="1">
      <c r="P148" s="1"/>
    </row>
    <row r="149" spans="16:16" s="6" customFormat="1" ht="20.100000000000001" customHeight="1"/>
    <row r="150" spans="16:16" s="6" customFormat="1" ht="20.100000000000001" customHeight="1"/>
    <row r="151" spans="16:16" s="6" customFormat="1" ht="20.100000000000001" customHeight="1"/>
    <row r="152" spans="16:16" s="6" customFormat="1" ht="20.100000000000001" customHeight="1"/>
    <row r="153" spans="16:16" s="6" customFormat="1" ht="20.100000000000001" customHeight="1"/>
    <row r="154" spans="16:16" s="6" customFormat="1" ht="20.100000000000001" customHeight="1"/>
    <row r="155" spans="16:16" s="6" customFormat="1" ht="20.100000000000001" customHeight="1"/>
    <row r="156" spans="16:16" ht="20.100000000000001" customHeight="1">
      <c r="P156" s="1"/>
    </row>
    <row r="157" spans="16:16" s="6" customFormat="1" ht="50.1" customHeight="1"/>
    <row r="158" spans="16:16" ht="50.1" customHeight="1">
      <c r="P158" s="1"/>
    </row>
    <row r="159" spans="16:16" ht="50.1" customHeight="1">
      <c r="P159" s="1"/>
    </row>
    <row r="160" spans="16:16" ht="65.099999999999994" customHeight="1">
      <c r="P160" s="1"/>
    </row>
    <row r="161" spans="16:16" ht="69.75" customHeight="1">
      <c r="P161" s="1"/>
    </row>
    <row r="162" spans="16:16" ht="20.100000000000001" customHeight="1">
      <c r="P162" s="1"/>
    </row>
    <row r="163" spans="16:16" s="6" customFormat="1" ht="20.100000000000001" customHeight="1"/>
    <row r="164" spans="16:16" s="6" customFormat="1" ht="20.100000000000001" customHeight="1"/>
    <row r="165" spans="16:16" s="6" customFormat="1" ht="20.100000000000001" customHeight="1"/>
    <row r="166" spans="16:16" s="6" customFormat="1" ht="20.100000000000001" customHeight="1"/>
    <row r="167" spans="16:16" s="6" customFormat="1" ht="20.100000000000001" customHeight="1"/>
    <row r="168" spans="16:16" s="6" customFormat="1" ht="20.100000000000001" customHeight="1"/>
    <row r="169" spans="16:16" s="6" customFormat="1" ht="20.100000000000001" customHeight="1"/>
    <row r="170" spans="16:16" ht="20.100000000000001" customHeight="1">
      <c r="P170" s="1"/>
    </row>
    <row r="171" spans="16:16" s="3" customFormat="1" ht="50.1" customHeight="1"/>
    <row r="172" spans="16:16" s="3" customFormat="1" ht="50.1" customHeight="1"/>
    <row r="173" spans="16:16" ht="50.1" customHeight="1">
      <c r="P173" s="1"/>
    </row>
    <row r="174" spans="16:16" s="3" customFormat="1" ht="59.25" customHeight="1"/>
    <row r="175" spans="16:16" s="3" customFormat="1" ht="50.1" customHeight="1"/>
    <row r="176" spans="16:16" s="3" customFormat="1" ht="20.100000000000001" customHeight="1"/>
    <row r="177" s="3" customFormat="1" ht="20.100000000000001" customHeight="1"/>
    <row r="178" s="3" customFormat="1" ht="20.100000000000001" customHeight="1"/>
    <row r="179" s="3" customFormat="1" ht="20.100000000000001" customHeight="1"/>
    <row r="180" s="3" customFormat="1" ht="20.100000000000001" customHeight="1"/>
    <row r="181" s="3" customFormat="1" ht="20.100000000000001" customHeight="1"/>
    <row r="182" s="3" customFormat="1" ht="20.100000000000001" customHeight="1"/>
    <row r="183" s="3" customFormat="1" ht="20.100000000000001" customHeight="1"/>
  </sheetData>
  <mergeCells count="41">
    <mergeCell ref="H6:O6"/>
    <mergeCell ref="A1:G6"/>
    <mergeCell ref="H1:O5"/>
    <mergeCell ref="Q9:S9"/>
    <mergeCell ref="P1:S6"/>
    <mergeCell ref="P7:S8"/>
    <mergeCell ref="A8:G8"/>
    <mergeCell ref="A9:G9"/>
    <mergeCell ref="A7:G7"/>
    <mergeCell ref="A10:B10"/>
    <mergeCell ref="M22:N22"/>
    <mergeCell ref="O22:P22"/>
    <mergeCell ref="A22:B22"/>
    <mergeCell ref="C22:E22"/>
    <mergeCell ref="A11:B11"/>
    <mergeCell ref="K10:L10"/>
    <mergeCell ref="K11:L11"/>
    <mergeCell ref="K22:L22"/>
    <mergeCell ref="Q10:R10"/>
    <mergeCell ref="C10:E10"/>
    <mergeCell ref="F10:H10"/>
    <mergeCell ref="M10:N10"/>
    <mergeCell ref="O10:P10"/>
    <mergeCell ref="C11:E11"/>
    <mergeCell ref="F11:H11"/>
    <mergeCell ref="K23:L23"/>
    <mergeCell ref="M11:N11"/>
    <mergeCell ref="C23:E23"/>
    <mergeCell ref="F23:H23"/>
    <mergeCell ref="M23:N23"/>
    <mergeCell ref="F22:H22"/>
    <mergeCell ref="C25:D25"/>
    <mergeCell ref="E25:F25"/>
    <mergeCell ref="A12:B12"/>
    <mergeCell ref="C12:S12"/>
    <mergeCell ref="C13:D13"/>
    <mergeCell ref="E13:F13"/>
    <mergeCell ref="Q22:R22"/>
    <mergeCell ref="A24:B24"/>
    <mergeCell ref="C24:S24"/>
    <mergeCell ref="A23:B23"/>
  </mergeCells>
  <phoneticPr fontId="28" type="noConversion"/>
  <printOptions horizontalCentered="1"/>
  <pageMargins left="0.25" right="0.25" top="0.5" bottom="0" header="0.3" footer="0.3"/>
  <pageSetup paperSize="9" scale="65" firstPageNumber="14" orientation="landscape" horizontalDpi="300" verticalDpi="300" r:id="rId1"/>
  <headerFooter differentOddEven="1">
    <firstHeader>&amp;R&amp;[13] OF &amp;[28]</firstHeader>
  </headerFooter>
  <rowBreaks count="2" manualBreakCount="2">
    <brk id="21" max="24" man="1"/>
    <brk id="32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WALL THICKNESS</vt:lpstr>
      <vt:lpstr>'WALL THICKNESS'!Print_Area</vt:lpstr>
      <vt:lpstr>'WALL THICKNESS'!Print_Titles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Abdollah Pirouzfar</cp:lastModifiedBy>
  <cp:lastPrinted>2023-10-03T13:35:51Z</cp:lastPrinted>
  <dcterms:created xsi:type="dcterms:W3CDTF">1996-10-14T23:33:28Z</dcterms:created>
  <dcterms:modified xsi:type="dcterms:W3CDTF">2023-10-03T13:36:40Z</dcterms:modified>
</cp:coreProperties>
</file>