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ajisadeghi\Desktop\BK-GCS-PEDCO-120-IN-LI-0007_D04\"/>
    </mc:Choice>
  </mc:AlternateContent>
  <bookViews>
    <workbookView xWindow="-120" yWindow="-120" windowWidth="20640" windowHeight="11160" tabRatio="843" activeTab="1"/>
  </bookViews>
  <sheets>
    <sheet name="Cover" sheetId="16" r:id="rId1"/>
    <sheet name="REVISION" sheetId="23" r:id="rId2"/>
    <sheet name="REFERENCES" sheetId="29" r:id="rId3"/>
    <sheet name="UPS 110 VAC " sheetId="32" r:id="rId4"/>
    <sheet name="NON UPS 230 VAC" sheetId="26" r:id="rId5"/>
    <sheet name="24 VDC CHARGER" sheetId="33" r:id="rId6"/>
    <sheet name="(APPENDIX A) " sheetId="30" r:id="rId7"/>
    <sheet name=" (APPENDIX B)" sheetId="31" r:id="rId8"/>
  </sheets>
  <definedNames>
    <definedName name="_Fill" localSheetId="7" hidden="1">#REF!</definedName>
    <definedName name="_Fill" localSheetId="6" hidden="1">#REF!</definedName>
    <definedName name="_Fill" localSheetId="5" hidden="1">#REF!</definedName>
    <definedName name="_Fill" localSheetId="4" hidden="1">#REF!</definedName>
    <definedName name="_Fill" localSheetId="2" hidden="1">#REF!</definedName>
    <definedName name="_Fill" localSheetId="1" hidden="1">#REF!</definedName>
    <definedName name="_Fill" localSheetId="3" hidden="1">#REF!</definedName>
    <definedName name="_Fill" hidden="1">#REF!</definedName>
    <definedName name="_Parse_Out" localSheetId="7" hidden="1">#REF!</definedName>
    <definedName name="_Parse_Out" localSheetId="6" hidden="1">#REF!</definedName>
    <definedName name="_Parse_Out" localSheetId="5" hidden="1">#REF!</definedName>
    <definedName name="_Parse_Out" localSheetId="4" hidden="1">#REF!</definedName>
    <definedName name="_Parse_Out" localSheetId="2" hidden="1">#REF!</definedName>
    <definedName name="_Parse_Out" localSheetId="1" hidden="1">#REF!</definedName>
    <definedName name="_Parse_Out" localSheetId="3" hidden="1">#REF!</definedName>
    <definedName name="_Parse_Out" hidden="1">#REF!</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7">' (APPENDIX B)'!$A$1:$AL$51</definedName>
    <definedName name="_xlnm.Print_Area" localSheetId="6">'(APPENDIX A) '!$A$1:$AK$58</definedName>
    <definedName name="_xlnm.Print_Area" localSheetId="5">'24 VDC CHARGER'!$A$1:$AL$36</definedName>
    <definedName name="_xlnm.Print_Area" localSheetId="0">Cover!$A$1:$AM$53</definedName>
    <definedName name="_xlnm.Print_Area" localSheetId="4">'NON UPS 230 VAC'!$A$1:$AL$35</definedName>
    <definedName name="_xlnm.Print_Area" localSheetId="2">REFERENCES!$A$1:$AM$24</definedName>
    <definedName name="_xlnm.Print_Area" localSheetId="1">REVISION!$A$1:$AM$75</definedName>
    <definedName name="_xlnm.Print_Area" localSheetId="3">'UPS 110 VAC '!$A$1:$AL$49</definedName>
    <definedName name="wrn.CALCULATION._.COVER." localSheetId="5" hidden="1">{#N/A,#N/A,FALSE,"CALC TITLE PAGE";#N/A,#N/A,FALSE,"TABLE OF CONTENTS"}</definedName>
    <definedName name="wrn.CALCULATION._.COVER." hidden="1">{#N/A,#N/A,FALSE,"CALC TITLE PAGE";#N/A,#N/A,FALSE,"TABLE OF CONTENTS"}</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workbook>
</file>

<file path=xl/calcChain.xml><?xml version="1.0" encoding="utf-8"?>
<calcChain xmlns="http://schemas.openxmlformats.org/spreadsheetml/2006/main">
  <c r="Y25" i="32" l="1"/>
  <c r="Y42" i="32" s="1"/>
  <c r="AE25" i="33" l="1"/>
  <c r="Y23" i="33"/>
  <c r="P22" i="30" l="1"/>
  <c r="Y33" i="32" l="1"/>
  <c r="AD39" i="30" l="1"/>
  <c r="AD41" i="30"/>
  <c r="AD43" i="30"/>
  <c r="AD47" i="30"/>
  <c r="AD48" i="30"/>
  <c r="X38" i="30"/>
  <c r="X40" i="30"/>
  <c r="X42" i="30"/>
  <c r="X44" i="30"/>
  <c r="X46" i="30"/>
  <c r="AD37" i="30"/>
  <c r="X36" i="30"/>
  <c r="AR40" i="30"/>
  <c r="AR38" i="30"/>
  <c r="P49" i="30" l="1"/>
  <c r="P50" i="30"/>
  <c r="X50" i="30" l="1"/>
  <c r="AD50" i="30"/>
  <c r="X49" i="30"/>
  <c r="AD49" i="30"/>
  <c r="Y26" i="31"/>
  <c r="P45" i="30"/>
  <c r="AR41" i="30"/>
  <c r="AR39" i="30"/>
  <c r="AR37" i="30"/>
  <c r="P53" i="30"/>
  <c r="P52" i="30"/>
  <c r="P51" i="30"/>
  <c r="X53" i="30" l="1"/>
  <c r="AD53" i="30"/>
  <c r="X52" i="30"/>
  <c r="AD52" i="30"/>
  <c r="X45" i="30"/>
  <c r="X51" i="30"/>
  <c r="AD51" i="30"/>
  <c r="Y28" i="31"/>
  <c r="AT20" i="30"/>
  <c r="AP31" i="30"/>
  <c r="AP30" i="30"/>
  <c r="AD55" i="30" l="1"/>
  <c r="X54" i="30"/>
  <c r="AE17" i="33"/>
  <c r="Y17" i="33"/>
  <c r="Y31" i="33" s="1"/>
  <c r="Y33" i="33" s="1"/>
  <c r="R35" i="32"/>
  <c r="Z21" i="26"/>
  <c r="Z20" i="26"/>
  <c r="Z19" i="26"/>
  <c r="Z18" i="26"/>
  <c r="Z17" i="26"/>
  <c r="Z22" i="26"/>
  <c r="Y32" i="33" l="1"/>
  <c r="Y30" i="33"/>
  <c r="P18" i="30" l="1"/>
  <c r="Z26" i="26"/>
  <c r="P16" i="30"/>
  <c r="R38" i="32" l="1"/>
  <c r="Y38" i="32" s="1"/>
  <c r="R37" i="32"/>
  <c r="Y37" i="32" s="1"/>
  <c r="R36" i="32"/>
  <c r="Y36" i="32" s="1"/>
  <c r="Y35" i="32"/>
  <c r="Z25" i="26"/>
  <c r="Z24" i="26"/>
  <c r="Z23" i="26"/>
  <c r="Y39" i="32"/>
  <c r="Y29" i="32"/>
  <c r="X22" i="30"/>
  <c r="Y34" i="32"/>
  <c r="Y32" i="32"/>
  <c r="Y31" i="32"/>
  <c r="Y30" i="32"/>
  <c r="P21" i="30"/>
  <c r="X21" i="30" s="1"/>
  <c r="Y22" i="31"/>
  <c r="Y21" i="31"/>
  <c r="Y17" i="31"/>
  <c r="Y16" i="31"/>
  <c r="Y19" i="31" l="1"/>
  <c r="Y24" i="31"/>
  <c r="P17" i="30"/>
  <c r="P31" i="30" l="1"/>
  <c r="P30" i="30"/>
  <c r="P29" i="30"/>
  <c r="X17" i="30"/>
  <c r="X30" i="30" l="1"/>
  <c r="X31" i="30"/>
  <c r="X29" i="30"/>
  <c r="P28" i="30"/>
  <c r="X28" i="30" s="1"/>
  <c r="P20" i="30"/>
  <c r="P19" i="30"/>
  <c r="AP29" i="30"/>
  <c r="AP21" i="30"/>
  <c r="AP20" i="30"/>
  <c r="AP19" i="30"/>
  <c r="AP18" i="30"/>
  <c r="X33" i="30" l="1"/>
  <c r="X16" i="30"/>
  <c r="X18" i="30" l="1"/>
  <c r="X19" i="30"/>
  <c r="X20" i="30"/>
  <c r="Y43" i="32" l="1"/>
  <c r="X24" i="30"/>
  <c r="Z27" i="26" l="1"/>
  <c r="Z30" i="26" s="1"/>
  <c r="Z31" i="26" s="1"/>
</calcChain>
</file>

<file path=xl/sharedStrings.xml><?xml version="1.0" encoding="utf-8"?>
<sst xmlns="http://schemas.openxmlformats.org/spreadsheetml/2006/main" count="592" uniqueCount="253">
  <si>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</si>
  <si>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</si>
  <si>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</si>
  <si>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</si>
  <si>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</si>
  <si>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</si>
  <si>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</si>
  <si>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</si>
  <si>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</si>
  <si>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</si>
  <si>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</si>
  <si>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</si>
  <si>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</si>
  <si>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</si>
  <si>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</si>
  <si>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</si>
  <si>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</si>
  <si>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</si>
  <si>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</si>
  <si>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</si>
  <si>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</si>
  <si>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</si>
  <si>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</si>
  <si>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</si>
  <si>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</si>
  <si>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</si>
  <si>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</si>
  <si>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</si>
  <si>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</si>
  <si>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</si>
  <si>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</si>
  <si>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</si>
  <si>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</si>
  <si>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</si>
  <si>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</si>
  <si>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</si>
  <si>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</si>
  <si>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</si>
  <si>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</si>
  <si>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</si>
  <si>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</si>
  <si>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</si>
  <si>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</si>
  <si>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</si>
  <si>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</si>
  <si>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GCS</t>
  </si>
  <si>
    <t>120</t>
  </si>
  <si>
    <t>IN</t>
  </si>
  <si>
    <t>LI</t>
  </si>
  <si>
    <t>0007</t>
  </si>
  <si>
    <t>I&amp;C POWER CONSUMPTION SAMMARY</t>
  </si>
  <si>
    <t>IFC</t>
  </si>
  <si>
    <t>P.Hajisadeghi</t>
  </si>
  <si>
    <t>ITEM</t>
  </si>
  <si>
    <t>DESCRIPTION</t>
  </si>
  <si>
    <t>QTY.
(Note 1)</t>
  </si>
  <si>
    <t xml:space="preserve">TOTAL POWER CONSUMPTION </t>
  </si>
  <si>
    <t>PAGING SYSTEM</t>
  </si>
  <si>
    <t>- Table (1) is represents AC UPS power consumption for inst./control  system. The estimation is based on the  design of control systems, comprising of various equipment located in Control Room/Field.</t>
  </si>
  <si>
    <t>ESD ENGINEERING WORKSTATION</t>
  </si>
  <si>
    <t>Control Desk Sockets</t>
  </si>
  <si>
    <t xml:space="preserve"> INST./CONTROL NON- UPS 230 VAC POWER CONSUMPTION TABLE
</t>
  </si>
  <si>
    <t xml:space="preserve">F&amp;G SYSTEM PANEL </t>
  </si>
  <si>
    <t xml:space="preserve">FIRE PROTECTION AND TOTAL FLOODING SYSTEM UCP
</t>
  </si>
  <si>
    <t xml:space="preserve">DCS ENGINEERING WORKSTATION </t>
  </si>
  <si>
    <t>FEB.2022</t>
  </si>
  <si>
    <t>CLIENT Doc. Number: F0Z-708973</t>
  </si>
  <si>
    <r>
      <t xml:space="preserve">I&amp;C POWER CONSUMPTION SUMMARY
</t>
    </r>
    <r>
      <rPr>
        <b/>
        <sz val="16"/>
        <color theme="3"/>
        <rFont val="B Zar"/>
        <charset val="178"/>
      </rPr>
      <t>نگهداشت و افزایش تولید میدان نفتی بینک</t>
    </r>
  </si>
  <si>
    <t>I&amp;C POWER CONSUMPTION SUMMARY</t>
  </si>
  <si>
    <t>APR.2022</t>
  </si>
  <si>
    <t>IFA</t>
  </si>
  <si>
    <t xml:space="preserve">BACK UP TIME </t>
  </si>
  <si>
    <t>FEEDER QTY</t>
  </si>
  <si>
    <t>PANEL QTY
(Note 1)</t>
  </si>
  <si>
    <t>2 hr.</t>
  </si>
  <si>
    <t>-</t>
  </si>
  <si>
    <t>2x100</t>
  </si>
  <si>
    <t>2 Nos.
(Redundant)</t>
  </si>
  <si>
    <t>- Table (2) is represents AC UPS power consumption for inst./control  system. The estimation is based on the  design of control systems, comprising of various equipment located in Control Room.</t>
  </si>
  <si>
    <t>1 No. 
( Socket)</t>
  </si>
  <si>
    <t xml:space="preserve">F&amp;G MARSHALLING  PANEL </t>
  </si>
  <si>
    <t>24hr.</t>
  </si>
  <si>
    <t>- Table (3) is represents 24V DC UPS power consumption for F&amp;G  system. The estimation is based on the  design of F&amp;G systems, comprising of various equipment located in Control Room/Field.</t>
  </si>
  <si>
    <t xml:space="preserve"> INST./CONTROL UPS 24 VDC POWER CONSUMPTION TABLE </t>
  </si>
  <si>
    <t>FACP system</t>
  </si>
  <si>
    <t>FACP Detectors</t>
  </si>
  <si>
    <t>ESTIMATTED I/O
(NOTE 4)</t>
  </si>
  <si>
    <t>5  MIN</t>
  </si>
  <si>
    <t>5 MIN</t>
  </si>
  <si>
    <t>REFERENCE DOCUMENTS:</t>
  </si>
  <si>
    <t>BK-GCS-PEDCO-120-IN-LI-0002</t>
  </si>
  <si>
    <t>BK-GCS-PEDCO-120-IN-LI-0003</t>
  </si>
  <si>
    <t>BK-GCS-PEDCO-120-IN-LI-0004</t>
  </si>
  <si>
    <t>BK-GNRAL-PEDCO-000-IN-SP-0001</t>
  </si>
  <si>
    <t>SPECIFICATION FOR INSTRUMENTATION</t>
  </si>
  <si>
    <t>SPECIFICATION FOR CONTROL SYSTEM</t>
  </si>
  <si>
    <t>BK-GNRAL-PEDCO-000-IN-SP-0002</t>
  </si>
  <si>
    <t>SPECIFICATION FOR ESD SYSTEM</t>
  </si>
  <si>
    <t>BK-GNRAL-PEDCO-000-IN-SP-0003</t>
  </si>
  <si>
    <t>SPECIFICATION FOR INSTRUMENT AND CONTROL OF PACKAGE UNIT SYSTEM(PU</t>
  </si>
  <si>
    <t>BK-GNRAL-PEDCO-000-IN-SP-0012</t>
  </si>
  <si>
    <t>BK-GNRAL-PEDCO-000-IN-SP-0004</t>
  </si>
  <si>
    <t xml:space="preserve"> I/O LIST FOR CONTROL SYSTM</t>
  </si>
  <si>
    <t xml:space="preserve"> I/OLIST FOR ESD SYSTEM</t>
  </si>
  <si>
    <t xml:space="preserve"> I/O LIST FOR F&amp;G SYSTEM</t>
  </si>
  <si>
    <t>DEC.2022</t>
  </si>
  <si>
    <t>3x200</t>
  </si>
  <si>
    <t xml:space="preserve">ELECRO GAS COMPRESSOR  UCP A/B/C SYSTEM AND MARSHALING CABINET </t>
  </si>
  <si>
    <t xml:space="preserve">Note 1 : Shall Be Finalized After Purchase Through Vendor Final Documents.
</t>
  </si>
  <si>
    <t>OPERATOR WORKSTATION (INCLUDING DCS, ESD, PACKAGE OWSs)</t>
  </si>
  <si>
    <t>F&amp;G OPERATOR/ ENGINEERING WORKSTATION</t>
  </si>
  <si>
    <t>Relay Coils</t>
  </si>
  <si>
    <t>Barrier</t>
  </si>
  <si>
    <t>AI-NR</t>
  </si>
  <si>
    <t>AI-R</t>
  </si>
  <si>
    <t>AO-R</t>
  </si>
  <si>
    <t>DI-NR</t>
  </si>
  <si>
    <t>DO-NR</t>
  </si>
  <si>
    <t>DO-R</t>
  </si>
  <si>
    <t>DI-R</t>
  </si>
  <si>
    <t>Industrial Ethernet Switch</t>
  </si>
  <si>
    <t>TOTAL POWER CONSUMPTION (W)</t>
  </si>
  <si>
    <t>PRINTER</t>
  </si>
  <si>
    <t>3 No. 
( Socket)</t>
  </si>
  <si>
    <t>UNIT POWER CONSUMPTION (W)
(Note 1)</t>
  </si>
  <si>
    <t xml:space="preserve">Spare </t>
  </si>
  <si>
    <t>Interface Base Plates</t>
  </si>
  <si>
    <t>Power Supply for CPUs ( 2 No. redundant)</t>
  </si>
  <si>
    <t>TOTAL POWER CONSUMPTION (W)
+ 500 W for 1 Socket per system</t>
  </si>
  <si>
    <t>TABLE 1</t>
  </si>
  <si>
    <t>TOTAL      :</t>
  </si>
  <si>
    <t>Commuication Processor Module</t>
  </si>
  <si>
    <t xml:space="preserve">Note 1 : Shall Be Finalized After Purchase Through Vendor Final Documents. ( As per Siemens base )
</t>
  </si>
  <si>
    <t xml:space="preserve">TOTAL   : </t>
  </si>
  <si>
    <t>Spare</t>
  </si>
  <si>
    <t>(APPENDIX "A")</t>
  </si>
  <si>
    <t>(APPENDIX "B")</t>
  </si>
  <si>
    <t>QTY</t>
  </si>
  <si>
    <t>Note 3: UPS power for HVAC Panel shall be supplied by vendor. Only 400VAC , 3 phase will be supplied by EPC contractor.</t>
  </si>
  <si>
    <t xml:space="preserve"> INST./CONTROL UPS 110 VAC POWER CONSUMPTION TABLE</t>
  </si>
  <si>
    <t>DCS SYSTEM PANEL
 (AS PER APPENDEX "A")</t>
  </si>
  <si>
    <t>ESD SYSTEM PANEL
 (AS PER APPENDEX "A")</t>
  </si>
  <si>
    <t>DCS MARSHALING PANEL
 (AS PER APPENDEX "B")</t>
  </si>
  <si>
    <t>ESD MARSHALING PANEL
 (AS PER APPENDEX "B")</t>
  </si>
  <si>
    <t>TABLE 2</t>
  </si>
  <si>
    <t>TOTAL POWER CONSUMPTION CONSIDERING  SPARE CAPACITY (W)</t>
  </si>
  <si>
    <t>TOTAL POWER CONSUMPTION CONSIDERING SPARE CAPACITY (W)</t>
  </si>
  <si>
    <t>Flammable Gas Detector-ir</t>
  </si>
  <si>
    <t>Hydrogen Gas Detector</t>
  </si>
  <si>
    <t>Toxic Gas Detector</t>
  </si>
  <si>
    <t>DI-NR :</t>
  </si>
  <si>
    <t>AI Module
6 Channel</t>
  </si>
  <si>
    <t>DI Module
24 Channel</t>
  </si>
  <si>
    <t>DO Module
10 Channel</t>
  </si>
  <si>
    <t>DO-NR :</t>
  </si>
  <si>
    <t>DO-R :</t>
  </si>
  <si>
    <t>AI-R :</t>
  </si>
  <si>
    <t>DCS SYSTEM  PANEL
(As per last DCS I/O List)</t>
  </si>
  <si>
    <t>ESD SYSTEM  PANEL
(As per last DCS I/O List)</t>
  </si>
  <si>
    <t>DI-R :</t>
  </si>
  <si>
    <t xml:space="preserve"> TOTAL POWER CONSUMPTION (W)</t>
  </si>
  <si>
    <t>Flame Detector :</t>
  </si>
  <si>
    <t>Flammable Gas Detector :</t>
  </si>
  <si>
    <t>Toxic Gas Detector :</t>
  </si>
  <si>
    <t>Hydrogen Gas Detector :</t>
  </si>
  <si>
    <t>Manual Call Point :</t>
  </si>
  <si>
    <t>Heat Detector :</t>
  </si>
  <si>
    <t>Linear Heat Detector :</t>
  </si>
  <si>
    <t>Beacon :</t>
  </si>
  <si>
    <t>Horn :</t>
  </si>
  <si>
    <t>F&amp;G SYSTEM  PANEL
24VDC (External) For field</t>
  </si>
  <si>
    <t>F&amp;G MARSHALING  PANEL</t>
  </si>
  <si>
    <t>ESD MARSHALING  PANEL</t>
  </si>
  <si>
    <t>DCS MARSHALING  PANEL</t>
  </si>
  <si>
    <t>F&amp;G SYSTEM  PANEL
(As per last F&amp;G I/O List) 24VDC (Internal)</t>
  </si>
  <si>
    <t>CPU</t>
  </si>
  <si>
    <t>TOTAL POWER CONSUMPTION FOR 5 MIN BACK UP TIME (W) (Note 3)</t>
  </si>
  <si>
    <t>TOTAL POWER CONSUMPTION FOR 24 HOURS BACK UP TIME (W) (Note 3)</t>
  </si>
  <si>
    <t>TOTAL POWER CONSUMPTION FOR 5 MIN BACK UP TIME      :</t>
  </si>
  <si>
    <t>TOTAL POWER CONSUMPTION FOR 24 HOURS BACK UP TIME      :</t>
  </si>
  <si>
    <t xml:space="preserve"> TOTAL POWER CONSUMPTION FOR ALARM MODE  (W)
(Note 3)</t>
  </si>
  <si>
    <t>TOTAL POWER CONSUMPTION FOR  QUIESENCE MODE(W)
(Note 3)</t>
  </si>
  <si>
    <t>500
(for alarm mode)</t>
  </si>
  <si>
    <t>AUG.2023</t>
  </si>
  <si>
    <t>TOTAL POWER CONSUMPTION CONSIDERING SPARE CAPACITYFOR 5 MIN BACK UP TIME (W)</t>
  </si>
  <si>
    <t>TOTAL POWER CONSUMPTION CONSIDERING SPARE CAPACITY FOR 24 HOURS BACK UP TIME (W)</t>
  </si>
  <si>
    <t>شماره صفحه: 1 از 8</t>
  </si>
  <si>
    <t>شماره صفحه: 2 از 8</t>
  </si>
  <si>
    <t>شماره صفحه: 3 از 8</t>
  </si>
  <si>
    <t>شماره صفحه: 4 از 8</t>
  </si>
  <si>
    <t>شماره صفحه: 5 از 8</t>
  </si>
  <si>
    <t>شماره صفحه: 6 از 8</t>
  </si>
  <si>
    <t>شماره صفحه: 8 از 8</t>
  </si>
  <si>
    <t>ESTIMATTED I/O
(NOTE 3)</t>
  </si>
  <si>
    <t>Note 3: Power Consumption of panels have been estimatted considering project I/O count. Refer to '' I/O List For Control System Doc.No.BK-GCS-PEDCO-120-IN-LI-0002 , I/O List For ESD System Doc.No.BK-GCS-PEDCO-120-IN-LI-0003 , I/O List For F&amp;G System Doc.No.BK-GCS-PEDCO-120-IN-LI-0003</t>
  </si>
  <si>
    <t>Note 4 : UPS of CCTV panel is not considered.It will be provided by vendor.</t>
  </si>
  <si>
    <t>Power Supply for CPUs 
( 2 No. redundant)</t>
  </si>
  <si>
    <t>شماره صفحه: 7 از 8</t>
  </si>
  <si>
    <t>PANEL NAME</t>
  </si>
  <si>
    <t>DETECTOR TYPE</t>
  </si>
  <si>
    <t>24H/5 MIN</t>
  </si>
  <si>
    <t xml:space="preserve"> QTY</t>
  </si>
  <si>
    <t>24H</t>
  </si>
  <si>
    <t xml:space="preserve">TOTAL POWER CONSUMPTION FOR 24H (W) </t>
  </si>
  <si>
    <t xml:space="preserve">TOTAL POWER CONSUMPTION FOR 5 MIN (W) </t>
  </si>
  <si>
    <t>( for Quiescence- Refer to appendix A)</t>
  </si>
  <si>
    <t>( for Quiescence- Refer to appendix B)</t>
  </si>
  <si>
    <t>(for alarm mode- Refer to appendix A)</t>
  </si>
  <si>
    <t>1 SET</t>
  </si>
  <si>
    <t>UNIT POWER CONSUMPTION (W) (Note 1)( 1.5 contingency)</t>
  </si>
  <si>
    <t>UNIT POWER CONSUMPTION (W)  (Note 1)( 1.5 contingency)</t>
  </si>
  <si>
    <t xml:space="preserve">TOTAL POWER CONSUMPTION (W)
</t>
  </si>
  <si>
    <t>Socket - 110 VAC</t>
  </si>
  <si>
    <t>DEHYDRATION PACKAGE(UCP/BMS)</t>
  </si>
  <si>
    <t>AIR COMPRESSOR UCP  A/B</t>
  </si>
  <si>
    <t xml:space="preserve">NITROGEN PACKAGE   UCP  A/B  </t>
  </si>
  <si>
    <t>AIR DRAYER LOCAL LCP</t>
  </si>
  <si>
    <t>1 SET.</t>
  </si>
  <si>
    <t>24H / 5 MIN</t>
  </si>
  <si>
    <r>
      <t>Note 1 : Shall Be Finalized After Purchase Through Vendor Final Documents.</t>
    </r>
    <r>
      <rPr>
        <strike/>
        <sz val="11"/>
        <color theme="1"/>
        <rFont val="Arial"/>
        <family val="2"/>
      </rPr>
      <t xml:space="preserve">
</t>
    </r>
    <r>
      <rPr>
        <sz val="11"/>
        <color theme="1"/>
        <rFont val="Arial"/>
        <family val="2"/>
      </rPr>
      <t xml:space="preserve">Note 2: Deleted
Note 3: DC charger shall supply 2KW + Spare, for 24H  back up time but also it shall be capable to prepare 4.3KW+ Spare, as a peak power consumption in alarming conditions for 5 Min back up time. it shall be considered during battery sizing in related documents.
Note 4: Power Consumption of panels have been estimatted considering project I/O count. Refer to '' I/O List For Control System Doc.No.BK-GCS-PEDCO-120-IN-LI-0002 , I/O List For ESD System Doc.No.BK-GCS-PEDCO-120-IN-LI-0003 , I/O List For F&amp;G System Doc.No.BK-GCS-PEDCO-120-IN-LI-0003.
</t>
    </r>
  </si>
  <si>
    <t>A.M.Mohseni</t>
  </si>
  <si>
    <t xml:space="preserve"> POWER CONSUMPTION (W) (Note 1)( AS PER APPENDIX A,B)</t>
  </si>
  <si>
    <t xml:space="preserve"> POWER CONSUMPTION (W) ( Refer to appendix A,B)</t>
  </si>
  <si>
    <t>140
(for Quiescence mode)</t>
  </si>
  <si>
    <t>400
( for Quiescence)</t>
  </si>
  <si>
    <t>Class: 1</t>
  </si>
  <si>
    <t>JAN.2024</t>
  </si>
  <si>
    <t>S.Faramarzpour</t>
  </si>
  <si>
    <t xml:space="preserve"> UNIT POWER CONSUMPTION (W) (Note 1)</t>
  </si>
  <si>
    <t xml:space="preserve">110/24 VDC Power Supply </t>
  </si>
  <si>
    <t xml:space="preserve">110/24 VDC Power Supply ( 2 No. redundant) </t>
  </si>
  <si>
    <t>Cabinet Utilities For DCS (Heater,  Fan , Light, Socket)</t>
  </si>
  <si>
    <t>Cabinet Utilities For ESD (Heater,  Fan , Light, Socket)</t>
  </si>
  <si>
    <t>Cabinet Utilities For F&amp;G (Heater,  Fan , Light, Socket)</t>
  </si>
  <si>
    <t>Cabinet Utilities For Gas Compressor UCP(Heater, Fan , Light ,Socket)</t>
  </si>
  <si>
    <t>Cabinet Utilities For Dehydration BMS( if any) (Heater, Socket, Fan , Light, Socket)</t>
  </si>
  <si>
    <t>Cabinet Utilities For Total Flooding UCP(Heater, Socket, Fan , Light, Socket)</t>
  </si>
  <si>
    <t>Cabinet Utilities For Paging Cabinet (Heater, Socket, Fan , Light, Socket)</t>
  </si>
  <si>
    <t>Cabinet Utilities For Air Compressor UCP(Heater, Socket, Fan , Light, Socket)</t>
  </si>
  <si>
    <t>Cabinet Utilities For Nitrogen package UCP(Heater, Socket, Fan , Ligh, Sockett)</t>
  </si>
  <si>
    <t>Note 1 : Shall Be Finalized After Purchase Through Vendor Final Documents. Power supply modules QTY, Voltage/Amp Range, Spare capacity… will be specified by vendor  considering project documents.</t>
  </si>
  <si>
    <t>DI :</t>
  </si>
  <si>
    <t>DO :</t>
  </si>
  <si>
    <t>AI :</t>
  </si>
  <si>
    <t>AO :</t>
  </si>
  <si>
    <t xml:space="preserve"> </t>
  </si>
  <si>
    <t>2x60</t>
  </si>
  <si>
    <t>DI Module
16Channel (Note 2)</t>
  </si>
  <si>
    <t>DO Module
16 Channel (Note 2)</t>
  </si>
  <si>
    <t>AI Module
8 Channel (Note 2)</t>
  </si>
  <si>
    <t>AO Module
8 Channel (Note 2)</t>
  </si>
  <si>
    <t>DI Module
16 Channel (Note 2)</t>
  </si>
  <si>
    <t>Note 2: Number of channel per card in this project will be estimated by vendor considering minimum amount, specified in project specification and also  vendor practic. For UPS calculation average for redundant cards have been considered to estimate cards QTYs.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</si>
</sst>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0.0"/>
  </numFmts>
  <fonts count="46">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b/>
      <sz val="12"/>
      <color theme="1"/>
      <name val="Arial"/>
      <family val="2"/>
    </font>
    <font>
      <sz val="11"/>
      <color theme="1"/>
      <name val="Arial"/>
      <family val="2"/>
    </font>
    <font>
      <b/>
      <sz val="14"/>
      <color theme="1"/>
      <name val="Arial"/>
      <family val="2"/>
    </font>
    <font>
      <b/>
      <sz val="10"/>
      <color theme="1"/>
      <name val="Arial"/>
      <family val="2"/>
    </font>
    <font>
      <sz val="10"/>
      <color theme="1"/>
      <name val="Arial"/>
      <family val="2"/>
    </font>
    <font>
      <strike/>
      <sz val="11"/>
      <color theme="1"/>
      <name val="Arial"/>
      <family val="2"/>
    </font>
    <font>
      <b/>
      <sz val="11"/>
      <color theme="1"/>
      <name val="Arial"/>
      <family val="2"/>
    </font>
    <font>
      <strike/>
      <sz val="1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183">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thin">
        <color rgb="FF000000"/>
      </right>
      <top/>
      <bottom style="thin">
        <color indexed="64"/>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rgb="FF000000"/>
      </bottom>
      <diagonal/>
    </border>
    <border>
      <left style="thin">
        <color rgb="FF000000"/>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rgb="FF000000"/>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indexed="64"/>
      </right>
      <top/>
      <bottom style="thin">
        <color rgb="FF000000"/>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style="medium">
        <color indexed="64"/>
      </right>
      <top style="medium">
        <color indexed="64"/>
      </top>
      <bottom/>
      <diagonal/>
    </border>
    <border>
      <left/>
      <right style="thin">
        <color rgb="FF000000"/>
      </right>
      <top style="medium">
        <color rgb="FF000000"/>
      </top>
      <bottom/>
      <diagonal/>
    </border>
    <border>
      <left style="thin">
        <color rgb="FF000000"/>
      </left>
      <right/>
      <top style="medium">
        <color indexed="64"/>
      </top>
      <bottom/>
      <diagonal/>
    </border>
    <border>
      <left style="thin">
        <color rgb="FF000000"/>
      </left>
      <right/>
      <top/>
      <bottom/>
      <diagonal/>
    </border>
    <border>
      <left/>
      <right style="thin">
        <color indexed="64"/>
      </right>
      <top style="medium">
        <color rgb="FF000000"/>
      </top>
      <bottom/>
      <diagonal/>
    </border>
    <border>
      <left style="thin">
        <color indexed="64"/>
      </left>
      <right/>
      <top style="medium">
        <color rgb="FF000000"/>
      </top>
      <bottom/>
      <diagonal/>
    </border>
    <border>
      <left/>
      <right style="medium">
        <color indexed="64"/>
      </right>
      <top style="medium">
        <color rgb="FF000000"/>
      </top>
      <bottom/>
      <diagonal/>
    </border>
    <border>
      <left/>
      <right style="thin">
        <color indexed="64"/>
      </right>
      <top style="medium">
        <color rgb="FF000000"/>
      </top>
      <bottom style="thin">
        <color rgb="FF000000"/>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medium">
        <color rgb="FF000000"/>
      </left>
      <right/>
      <top style="thick">
        <color rgb="FF000000"/>
      </top>
      <bottom/>
      <diagonal/>
    </border>
    <border>
      <left/>
      <right style="medium">
        <color indexed="64"/>
      </right>
      <top style="thick">
        <color rgb="FF000000"/>
      </top>
      <bottom/>
      <diagonal/>
    </border>
    <border>
      <left style="medium">
        <color indexed="64"/>
      </left>
      <right/>
      <top style="thick">
        <color rgb="FF000000"/>
      </top>
      <bottom/>
      <diagonal/>
    </border>
    <border>
      <left/>
      <right style="thick">
        <color rgb="FF000000"/>
      </right>
      <top style="thick">
        <color rgb="FF000000"/>
      </top>
      <bottom/>
      <diagonal/>
    </border>
    <border>
      <left style="thick">
        <color rgb="FF000000"/>
      </left>
      <right/>
      <top/>
      <bottom style="medium">
        <color rgb="FF000000"/>
      </bottom>
      <diagonal/>
    </border>
    <border>
      <left/>
      <right style="thick">
        <color rgb="FF000000"/>
      </right>
      <top/>
      <bottom style="medium">
        <color indexed="64"/>
      </bottom>
      <diagonal/>
    </border>
    <border>
      <left style="thick">
        <color rgb="FF000000"/>
      </left>
      <right/>
      <top style="medium">
        <color rgb="FF000000"/>
      </top>
      <bottom style="thin">
        <color rgb="FF000000"/>
      </bottom>
      <diagonal/>
    </border>
    <border>
      <left/>
      <right style="thick">
        <color rgb="FF000000"/>
      </right>
      <top style="medium">
        <color indexed="64"/>
      </top>
      <bottom/>
      <diagonal/>
    </border>
    <border>
      <left style="thick">
        <color rgb="FF000000"/>
      </left>
      <right/>
      <top style="thin">
        <color rgb="FF000000"/>
      </top>
      <bottom style="thin">
        <color rgb="FF000000"/>
      </bottom>
      <diagonal/>
    </border>
    <border>
      <left/>
      <right style="thick">
        <color rgb="FF000000"/>
      </right>
      <top style="thin">
        <color indexed="64"/>
      </top>
      <bottom style="thin">
        <color indexed="64"/>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top/>
      <bottom style="thick">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n">
        <color indexed="64"/>
      </right>
      <top style="thick">
        <color rgb="FF000000"/>
      </top>
      <bottom style="thin">
        <color rgb="FF000000"/>
      </bottom>
      <diagonal/>
    </border>
    <border>
      <left style="thin">
        <color indexed="64"/>
      </left>
      <right/>
      <top style="thick">
        <color rgb="FF000000"/>
      </top>
      <bottom/>
      <diagonal/>
    </border>
    <border>
      <left/>
      <right style="thin">
        <color indexed="64"/>
      </right>
      <top style="thick">
        <color rgb="FF000000"/>
      </top>
      <bottom/>
      <diagonal/>
    </border>
    <border>
      <left style="thin">
        <color indexed="64"/>
      </left>
      <right/>
      <top style="thick">
        <color rgb="FF000000"/>
      </top>
      <bottom style="thin">
        <color indexed="64"/>
      </bottom>
      <diagonal/>
    </border>
    <border>
      <left/>
      <right/>
      <top style="thick">
        <color rgb="FF000000"/>
      </top>
      <bottom style="thin">
        <color indexed="64"/>
      </bottom>
      <diagonal/>
    </border>
    <border>
      <left/>
      <right style="thin">
        <color indexed="64"/>
      </right>
      <top style="thick">
        <color rgb="FF000000"/>
      </top>
      <bottom style="thin">
        <color indexed="64"/>
      </bottom>
      <diagonal/>
    </border>
    <border>
      <left style="thin">
        <color indexed="64"/>
      </left>
      <right style="thin">
        <color indexed="64"/>
      </right>
      <top style="thick">
        <color rgb="FF000000"/>
      </top>
      <bottom style="thin">
        <color indexed="64"/>
      </bottom>
      <diagonal/>
    </border>
    <border>
      <left style="thin">
        <color indexed="64"/>
      </left>
      <right style="thick">
        <color rgb="FF000000"/>
      </right>
      <top style="thick">
        <color rgb="FF000000"/>
      </top>
      <bottom style="thin">
        <color indexed="64"/>
      </bottom>
      <diagonal/>
    </border>
    <border>
      <left style="thin">
        <color indexed="64"/>
      </left>
      <right style="thick">
        <color rgb="FF000000"/>
      </right>
      <top style="thin">
        <color indexed="64"/>
      </top>
      <bottom style="thin">
        <color indexed="64"/>
      </bottom>
      <diagonal/>
    </border>
    <border>
      <left/>
      <right style="thick">
        <color rgb="FF000000"/>
      </right>
      <top style="thick">
        <color rgb="FF000000"/>
      </top>
      <bottom style="thin">
        <color indexed="64"/>
      </bottom>
      <diagonal/>
    </border>
    <border>
      <left style="thick">
        <color rgb="FF000000"/>
      </left>
      <right/>
      <top style="thin">
        <color rgb="FF000000"/>
      </top>
      <bottom/>
      <diagonal/>
    </border>
    <border>
      <left/>
      <right style="thick">
        <color rgb="FF000000"/>
      </right>
      <top style="thin">
        <color indexed="64"/>
      </top>
      <bottom/>
      <diagonal/>
    </border>
    <border>
      <left/>
      <right style="thick">
        <color rgb="FF000000"/>
      </right>
      <top style="thin">
        <color rgb="FF000000"/>
      </top>
      <bottom style="thick">
        <color rgb="FF000000"/>
      </bottom>
      <diagonal/>
    </border>
    <border>
      <left style="thin">
        <color indexed="64"/>
      </left>
      <right style="thick">
        <color rgb="FF000000"/>
      </right>
      <top style="thin">
        <color indexed="64"/>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indexed="64"/>
      </left>
      <right style="thin">
        <color indexed="64"/>
      </right>
      <top style="medium">
        <color rgb="FF000000"/>
      </top>
      <bottom/>
      <diagonal/>
    </border>
    <border>
      <left/>
      <right style="thin">
        <color rgb="FF000000"/>
      </right>
      <top style="thin">
        <color rgb="FF000000"/>
      </top>
      <bottom style="thin">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style="thick">
        <color rgb="FF000000"/>
      </left>
      <right/>
      <top/>
      <bottom/>
      <diagonal/>
    </border>
    <border>
      <left style="thin">
        <color indexed="64"/>
      </left>
      <right/>
      <top/>
      <bottom style="thin">
        <color rgb="FF000000"/>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bottom style="medium">
        <color rgb="FF000000"/>
      </bottom>
      <diagonal/>
    </border>
    <border>
      <left style="medium">
        <color indexed="64"/>
      </left>
      <right/>
      <top style="medium">
        <color rgb="FF000000"/>
      </top>
      <bottom style="thin">
        <color rgb="FF000000"/>
      </bottom>
      <diagonal/>
    </border>
    <border>
      <left style="medium">
        <color indexed="64"/>
      </left>
      <right style="thin">
        <color rgb="FF000000"/>
      </right>
      <top/>
      <bottom style="thin">
        <color rgb="FF000000"/>
      </bottom>
      <diagonal/>
    </border>
    <border>
      <left style="medium">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ck">
        <color rgb="FF000000"/>
      </left>
      <right/>
      <top style="thin">
        <color indexed="64"/>
      </top>
      <bottom/>
      <diagonal/>
    </border>
    <border>
      <left/>
      <right style="thin">
        <color rgb="FF000000"/>
      </right>
      <top style="thin">
        <color indexed="64"/>
      </top>
      <bottom/>
      <diagonal/>
    </border>
    <border>
      <left style="thick">
        <color rgb="FF000000"/>
      </left>
      <right/>
      <top/>
      <bottom style="thin">
        <color rgb="FF000000"/>
      </bottom>
      <diagonal/>
    </border>
    <border>
      <left style="thin">
        <color indexed="64"/>
      </left>
      <right/>
      <top/>
      <bottom style="medium">
        <color rgb="FF000000"/>
      </bottom>
      <diagonal/>
    </border>
    <border>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style="medium">
        <color indexed="64"/>
      </left>
      <right/>
      <top/>
      <bottom style="thick">
        <color rgb="FF000000"/>
      </bottom>
      <diagonal/>
    </border>
    <border>
      <left/>
      <right style="medium">
        <color indexed="64"/>
      </right>
      <top/>
      <bottom style="thick">
        <color rgb="FF000000"/>
      </bottom>
      <diagonal/>
    </border>
    <border>
      <left style="medium">
        <color rgb="FF000000"/>
      </left>
      <right style="thin">
        <color rgb="FF000000"/>
      </right>
      <top style="thin">
        <color rgb="FF000000"/>
      </top>
      <bottom style="medium">
        <color rgb="FF000000"/>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1"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2" fillId="0" borderId="0"/>
  </cellStyleXfs>
  <cellXfs count="545">
    <xf numFmtId="0" fontId="0" fillId="0" borderId="0" xfId="0"/>
    <xf numFmtId="0" fontId="10" fillId="0" borderId="4" xfId="21" applyFont="1" applyBorder="1"/>
    <xf numFmtId="0" fontId="2" fillId="0" borderId="0" xfId="21"/>
    <xf numFmtId="0" fontId="10" fillId="0" borderId="0" xfId="21" applyFont="1"/>
    <xf numFmtId="0" fontId="7" fillId="0" borderId="0" xfId="21" applyFont="1" applyAlignment="1">
      <alignment vertical="center" readingOrder="1"/>
    </xf>
    <xf numFmtId="49" fontId="10" fillId="0" borderId="0" xfId="21" applyNumberFormat="1" applyFont="1" applyAlignment="1">
      <alignment horizontal="left"/>
    </xf>
    <xf numFmtId="1" fontId="12" fillId="0" borderId="0" xfId="21" applyNumberFormat="1" applyFont="1" applyAlignment="1">
      <alignment vertical="center"/>
    </xf>
    <xf numFmtId="0" fontId="2" fillId="0" borderId="0" xfId="21" applyAlignment="1">
      <alignment vertical="center"/>
    </xf>
    <xf numFmtId="1" fontId="22" fillId="0" borderId="0" xfId="21" applyNumberFormat="1" applyFont="1" applyAlignment="1">
      <alignment vertical="center" wrapText="1"/>
    </xf>
    <xf numFmtId="1" fontId="15" fillId="0" borderId="0" xfId="21" applyNumberFormat="1" applyFont="1" applyAlignment="1">
      <alignment vertical="top"/>
    </xf>
    <xf numFmtId="0" fontId="4" fillId="0" borderId="0" xfId="21" applyFont="1" applyAlignment="1">
      <alignment vertical="center"/>
    </xf>
    <xf numFmtId="1" fontId="9" fillId="0" borderId="0" xfId="21" applyNumberFormat="1" applyFont="1" applyAlignment="1">
      <alignment vertical="center"/>
    </xf>
    <xf numFmtId="0" fontId="4" fillId="0" borderId="0" xfId="21" applyFont="1" applyAlignment="1">
      <alignment vertical="center" wrapText="1"/>
    </xf>
    <xf numFmtId="0" fontId="2" fillId="0" borderId="0" xfId="21" applyAlignment="1">
      <alignment horizontal="center" vertical="center"/>
    </xf>
    <xf numFmtId="0" fontId="23" fillId="0" borderId="0" xfId="21" applyFont="1" applyAlignment="1">
      <alignment horizontal="left" vertical="top"/>
    </xf>
    <xf numFmtId="17" fontId="24" fillId="0" borderId="0" xfId="21" applyNumberFormat="1" applyFont="1" applyAlignment="1">
      <alignment horizontal="left" vertical="center" wrapText="1"/>
    </xf>
    <xf numFmtId="0" fontId="2" fillId="0" borderId="1" xfId="21" applyBorder="1"/>
    <xf numFmtId="0" fontId="1" fillId="0" borderId="6" xfId="21" applyFont="1" applyBorder="1" applyAlignment="1">
      <alignment vertical="top"/>
    </xf>
    <xf numFmtId="0" fontId="1" fillId="0" borderId="0" xfId="21" applyFont="1" applyAlignment="1">
      <alignment vertical="top"/>
    </xf>
    <xf numFmtId="0" fontId="2" fillId="0" borderId="12" xfId="2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49" fontId="17" fillId="0" borderId="0" xfId="21" applyNumberFormat="1" applyFont="1"/>
    <xf numFmtId="0" fontId="3" fillId="0" borderId="0" xfId="21" applyFont="1" applyAlignment="1">
      <alignment vertical="center" wrapText="1"/>
    </xf>
    <xf numFmtId="0" fontId="7" fillId="0" borderId="0" xfId="21" applyFont="1" applyAlignment="1">
      <alignment vertical="top" wrapText="1"/>
    </xf>
    <xf numFmtId="0" fontId="25" fillId="0" borderId="0" xfId="21" applyFont="1" applyAlignment="1">
      <alignment vertical="center" readingOrder="1"/>
    </xf>
    <xf numFmtId="0" fontId="25" fillId="0" borderId="0" xfId="21" applyFont="1" applyAlignment="1">
      <alignment vertical="center" wrapText="1"/>
    </xf>
    <xf numFmtId="0" fontId="1" fillId="0" borderId="35" xfId="21" applyFont="1" applyBorder="1" applyAlignment="1">
      <alignment vertical="top"/>
    </xf>
    <xf numFmtId="0" fontId="1" fillId="0" borderId="12" xfId="21" applyFont="1" applyBorder="1" applyAlignment="1">
      <alignment vertical="top"/>
    </xf>
    <xf numFmtId="1" fontId="27" fillId="0" borderId="0" xfId="21" applyNumberFormat="1" applyFont="1" applyAlignment="1">
      <alignment vertical="center" wrapText="1"/>
    </xf>
    <xf numFmtId="1" fontId="12" fillId="0" borderId="0" xfId="21" applyNumberFormat="1" applyFont="1" applyAlignment="1">
      <alignment vertical="center" wrapText="1"/>
    </xf>
    <xf numFmtId="0" fontId="28" fillId="0" borderId="0" xfId="21" applyFont="1" applyAlignment="1">
      <alignment vertical="center" wrapText="1"/>
    </xf>
    <xf numFmtId="0" fontId="4" fillId="0" borderId="0" xfId="21" applyFont="1" applyAlignment="1">
      <alignment horizontal="center" vertical="center" wrapText="1"/>
    </xf>
    <xf numFmtId="1" fontId="26" fillId="0" borderId="0" xfId="21" applyNumberFormat="1" applyFont="1" applyAlignment="1">
      <alignment vertical="center" wrapText="1"/>
    </xf>
    <xf numFmtId="0" fontId="28" fillId="0" borderId="0" xfId="21" applyFont="1" applyAlignment="1">
      <alignment vertical="center"/>
    </xf>
    <xf numFmtId="0" fontId="29" fillId="0" borderId="0" xfId="21" applyFont="1" applyAlignment="1">
      <alignment horizontal="center" vertical="center"/>
    </xf>
    <xf numFmtId="0" fontId="1" fillId="0" borderId="43" xfId="21" applyFont="1" applyBorder="1" applyAlignment="1">
      <alignment vertical="center"/>
    </xf>
    <xf numFmtId="0" fontId="1" fillId="0" borderId="25" xfId="21" applyFont="1" applyBorder="1" applyAlignment="1">
      <alignment vertical="center"/>
    </xf>
    <xf numFmtId="0" fontId="1" fillId="0" borderId="30" xfId="21" applyFont="1" applyBorder="1" applyAlignment="1">
      <alignment vertical="center"/>
    </xf>
    <xf numFmtId="0" fontId="1" fillId="0" borderId="24" xfId="21" applyFont="1" applyBorder="1" applyAlignment="1">
      <alignment vertical="center"/>
    </xf>
    <xf numFmtId="0" fontId="37" fillId="0" borderId="12" xfId="44" applyFont="1" applyBorder="1" applyAlignment="1">
      <alignment vertical="center"/>
    </xf>
    <xf numFmtId="0" fontId="37" fillId="0" borderId="1" xfId="44" applyFont="1" applyBorder="1" applyAlignment="1">
      <alignment vertical="center"/>
    </xf>
    <xf numFmtId="0" fontId="4" fillId="0" borderId="0" xfId="44" applyFont="1" applyAlignment="1">
      <alignment vertical="center"/>
    </xf>
    <xf numFmtId="0" fontId="37" fillId="0" borderId="0" xfId="44" applyFont="1" applyAlignment="1">
      <alignment vertical="center"/>
    </xf>
    <xf numFmtId="0" fontId="41" fillId="0" borderId="0" xfId="36" applyFont="1" applyAlignment="1">
      <alignment vertical="center" wrapText="1" readingOrder="1"/>
    </xf>
    <xf numFmtId="0" fontId="41" fillId="0" borderId="1" xfId="36" applyFont="1" applyBorder="1" applyAlignment="1">
      <alignment vertical="center" wrapText="1" readingOrder="1"/>
    </xf>
    <xf numFmtId="0" fontId="41" fillId="0" borderId="12" xfId="36" applyFont="1" applyBorder="1" applyAlignment="1">
      <alignment vertical="center" wrapText="1" readingOrder="1"/>
    </xf>
    <xf numFmtId="0" fontId="42" fillId="0" borderId="12" xfId="36" applyFont="1" applyBorder="1" applyAlignment="1">
      <alignment vertical="top" wrapText="1" readingOrder="1"/>
    </xf>
    <xf numFmtId="0" fontId="39" fillId="0" borderId="0" xfId="36" applyFont="1" applyAlignment="1">
      <alignment horizontal="center" vertical="center" wrapText="1" readingOrder="1"/>
    </xf>
    <xf numFmtId="0" fontId="2" fillId="0" borderId="2" xfId="21" applyBorder="1" applyAlignment="1">
      <alignment horizontal="center" vertical="center"/>
    </xf>
    <xf numFmtId="0" fontId="39" fillId="0" borderId="14" xfId="36" applyFont="1" applyBorder="1" applyAlignment="1">
      <alignment horizontal="center" vertical="center" wrapText="1" readingOrder="1"/>
    </xf>
    <xf numFmtId="0" fontId="37" fillId="0" borderId="0" xfId="21" applyFont="1"/>
    <xf numFmtId="0" fontId="39" fillId="0" borderId="0" xfId="36" applyFont="1" applyAlignment="1">
      <alignment horizontal="center" vertical="center" textRotation="90" wrapText="1" readingOrder="1"/>
    </xf>
    <xf numFmtId="0" fontId="2" fillId="0" borderId="0" xfId="21" applyAlignment="1">
      <alignment horizontal="center"/>
    </xf>
    <xf numFmtId="0" fontId="39" fillId="0" borderId="0" xfId="36" applyFont="1" applyAlignment="1">
      <alignment horizontal="center" vertical="center"/>
    </xf>
    <xf numFmtId="0" fontId="37" fillId="0" borderId="1" xfId="44" applyFont="1" applyBorder="1" applyAlignment="1">
      <alignment horizontal="left" vertical="center"/>
    </xf>
    <xf numFmtId="0" fontId="2" fillId="0" borderId="1" xfId="21" applyBorder="1" applyAlignment="1">
      <alignment horizontal="left" vertical="center"/>
    </xf>
    <xf numFmtId="49" fontId="17" fillId="0" borderId="0" xfId="21" applyNumberFormat="1" applyFont="1" applyAlignment="1">
      <alignment horizontal="center"/>
    </xf>
    <xf numFmtId="0" fontId="37" fillId="0" borderId="0" xfId="44" applyFont="1" applyAlignment="1">
      <alignment horizontal="center" vertical="center"/>
    </xf>
    <xf numFmtId="0" fontId="2" fillId="0" borderId="14" xfId="21" applyBorder="1" applyAlignment="1">
      <alignment horizontal="center"/>
    </xf>
    <xf numFmtId="0" fontId="39" fillId="0" borderId="7" xfId="36" applyFont="1" applyBorder="1" applyAlignment="1">
      <alignment horizontal="center" vertical="center" wrapText="1" readingOrder="1"/>
    </xf>
    <xf numFmtId="0" fontId="39" fillId="0" borderId="20" xfId="36" applyFont="1" applyBorder="1" applyAlignment="1">
      <alignment horizontal="center" vertical="center" wrapText="1" readingOrder="1"/>
    </xf>
    <xf numFmtId="0" fontId="2" fillId="0" borderId="0" xfId="21" applyAlignment="1">
      <alignment horizontal="left" vertical="center"/>
    </xf>
    <xf numFmtId="0" fontId="39" fillId="0" borderId="7" xfId="36" applyFont="1" applyBorder="1" applyAlignment="1">
      <alignment vertical="center" wrapText="1" readingOrder="1"/>
    </xf>
    <xf numFmtId="0" fontId="39" fillId="0" borderId="7" xfId="36" applyFont="1" applyBorder="1" applyAlignment="1">
      <alignment vertical="center" readingOrder="1"/>
    </xf>
    <xf numFmtId="0" fontId="39" fillId="0" borderId="0" xfId="36" applyFont="1" applyAlignment="1">
      <alignment vertical="center" wrapText="1" readingOrder="1"/>
    </xf>
    <xf numFmtId="0" fontId="39" fillId="0" borderId="20" xfId="36" applyFont="1" applyBorder="1" applyAlignment="1">
      <alignment vertical="center" wrapText="1" readingOrder="1"/>
    </xf>
    <xf numFmtId="0" fontId="39" fillId="0" borderId="0" xfId="36" applyFont="1" applyAlignment="1">
      <alignment horizontal="left" vertical="center" readingOrder="1"/>
    </xf>
    <xf numFmtId="0" fontId="39" fillId="0" borderId="0" xfId="36" applyFont="1" applyAlignment="1">
      <alignment horizontal="left" vertical="center" wrapText="1" readingOrder="1"/>
    </xf>
    <xf numFmtId="0" fontId="39" fillId="0" borderId="120" xfId="36" applyFont="1" applyBorder="1" applyAlignment="1">
      <alignment horizontal="center" vertical="center" wrapText="1" readingOrder="1"/>
    </xf>
    <xf numFmtId="0" fontId="39" fillId="0" borderId="121" xfId="36" applyFont="1" applyBorder="1" applyAlignment="1">
      <alignment horizontal="center" vertical="center" wrapText="1" readingOrder="1"/>
    </xf>
    <xf numFmtId="0" fontId="39" fillId="0" borderId="121" xfId="36" applyFont="1" applyBorder="1" applyAlignment="1">
      <alignment horizontal="center" vertical="center" textRotation="90" wrapText="1" readingOrder="1"/>
    </xf>
    <xf numFmtId="0" fontId="2" fillId="0" borderId="121" xfId="21" applyBorder="1" applyAlignment="1">
      <alignment horizontal="center" vertical="center"/>
    </xf>
    <xf numFmtId="0" fontId="41" fillId="0" borderId="120" xfId="36" applyFont="1" applyBorder="1" applyAlignment="1">
      <alignment vertical="center" wrapText="1" readingOrder="1"/>
    </xf>
    <xf numFmtId="0" fontId="41" fillId="0" borderId="121" xfId="36" applyFont="1" applyBorder="1" applyAlignment="1">
      <alignment vertical="center" wrapText="1" readingOrder="1"/>
    </xf>
    <xf numFmtId="0" fontId="38" fillId="0" borderId="121" xfId="36" applyFont="1" applyBorder="1" applyAlignment="1">
      <alignment horizontal="center" vertical="center" wrapText="1" readingOrder="1"/>
    </xf>
    <xf numFmtId="0" fontId="39" fillId="0" borderId="4" xfId="36" applyFont="1" applyBorder="1" applyAlignment="1">
      <alignment horizontal="center" vertical="center" wrapText="1" readingOrder="1"/>
    </xf>
    <xf numFmtId="0" fontId="39" fillId="0" borderId="2" xfId="36" applyFont="1" applyBorder="1" applyAlignment="1">
      <alignment horizontal="center" vertical="center" wrapText="1" readingOrder="1"/>
    </xf>
    <xf numFmtId="0" fontId="37" fillId="0" borderId="143" xfId="44" applyFont="1" applyBorder="1" applyAlignment="1">
      <alignment vertical="center"/>
    </xf>
    <xf numFmtId="0" fontId="37" fillId="0" borderId="122" xfId="44" applyFont="1" applyBorder="1" applyAlignment="1">
      <alignment vertical="center"/>
    </xf>
    <xf numFmtId="0" fontId="37" fillId="0" borderId="145" xfId="44" applyFont="1" applyBorder="1" applyAlignment="1">
      <alignment vertical="center"/>
    </xf>
    <xf numFmtId="0" fontId="39" fillId="0" borderId="146" xfId="36" applyFont="1" applyBorder="1" applyAlignment="1">
      <alignment vertical="center" wrapText="1" readingOrder="1"/>
    </xf>
    <xf numFmtId="0" fontId="39" fillId="0" borderId="56" xfId="36" applyFont="1" applyBorder="1" applyAlignment="1">
      <alignment vertical="center" wrapText="1" readingOrder="1"/>
    </xf>
    <xf numFmtId="0" fontId="39" fillId="0" borderId="85" xfId="36" applyFont="1" applyBorder="1" applyAlignment="1">
      <alignment vertical="center" wrapText="1" readingOrder="1"/>
    </xf>
    <xf numFmtId="0" fontId="39" fillId="0" borderId="105" xfId="36" applyFont="1" applyBorder="1" applyAlignment="1">
      <alignment horizontal="center" vertical="center" wrapText="1" readingOrder="1"/>
    </xf>
    <xf numFmtId="0" fontId="2" fillId="0" borderId="38" xfId="21" applyBorder="1" applyAlignment="1">
      <alignment horizontal="center" vertical="center"/>
    </xf>
    <xf numFmtId="0" fontId="39" fillId="0" borderId="37" xfId="36" applyFont="1" applyBorder="1" applyAlignment="1">
      <alignment horizontal="center" vertical="center" wrapText="1" readingOrder="1"/>
    </xf>
    <xf numFmtId="0" fontId="39" fillId="0" borderId="156" xfId="36" applyFont="1" applyBorder="1" applyAlignment="1">
      <alignment horizontal="center" vertical="center" wrapText="1" readingOrder="1"/>
    </xf>
    <xf numFmtId="0" fontId="2" fillId="0" borderId="156" xfId="21" applyBorder="1" applyAlignment="1">
      <alignment horizontal="center" vertical="center"/>
    </xf>
    <xf numFmtId="0" fontId="17" fillId="0" borderId="156" xfId="36" applyFont="1" applyBorder="1" applyAlignment="1">
      <alignment horizontal="center" vertical="center" wrapText="1" readingOrder="1"/>
    </xf>
    <xf numFmtId="49" fontId="17" fillId="0" borderId="12" xfId="21" applyNumberFormat="1" applyFont="1" applyBorder="1"/>
    <xf numFmtId="49" fontId="17" fillId="0" borderId="1" xfId="21" applyNumberFormat="1" applyFont="1" applyBorder="1"/>
    <xf numFmtId="0" fontId="38" fillId="0" borderId="0" xfId="36" applyFont="1" applyAlignment="1">
      <alignment horizontal="center" vertical="center" wrapText="1" readingOrder="1"/>
    </xf>
    <xf numFmtId="0" fontId="40" fillId="0" borderId="0" xfId="36" applyFont="1" applyAlignment="1">
      <alignment horizontal="center" vertical="center" wrapText="1" readingOrder="1"/>
    </xf>
    <xf numFmtId="0" fontId="39" fillId="0" borderId="108" xfId="36" applyFont="1" applyBorder="1" applyAlignment="1">
      <alignment horizontal="center" vertical="center" wrapText="1" readingOrder="1"/>
    </xf>
    <xf numFmtId="0" fontId="2" fillId="0" borderId="108" xfId="21" applyBorder="1" applyAlignment="1">
      <alignment horizontal="center" vertical="center"/>
    </xf>
    <xf numFmtId="0" fontId="19" fillId="0" borderId="2" xfId="21" applyFont="1" applyBorder="1" applyAlignment="1">
      <alignment horizontal="center" vertical="center"/>
    </xf>
    <xf numFmtId="0" fontId="2" fillId="0" borderId="37" xfId="21" applyBorder="1" applyAlignment="1">
      <alignment horizontal="center" vertical="center"/>
    </xf>
    <xf numFmtId="0" fontId="39" fillId="0" borderId="57" xfId="36" applyFont="1" applyBorder="1" applyAlignment="1">
      <alignment vertical="center" readingOrder="1"/>
    </xf>
    <xf numFmtId="0" fontId="39" fillId="0" borderId="58" xfId="36" applyFont="1" applyBorder="1" applyAlignment="1">
      <alignment vertical="center" readingOrder="1"/>
    </xf>
    <xf numFmtId="0" fontId="39" fillId="0" borderId="106" xfId="36" applyFont="1" applyBorder="1" applyAlignment="1">
      <alignment vertical="center" readingOrder="1"/>
    </xf>
    <xf numFmtId="0" fontId="39" fillId="0" borderId="54" xfId="36" applyFont="1" applyBorder="1" applyAlignment="1">
      <alignment vertical="center" readingOrder="1"/>
    </xf>
    <xf numFmtId="0" fontId="39" fillId="0" borderId="55" xfId="36" applyFont="1" applyBorder="1" applyAlignment="1">
      <alignment vertical="center" readingOrder="1"/>
    </xf>
    <xf numFmtId="0" fontId="39" fillId="0" borderId="56" xfId="36" applyFont="1" applyBorder="1" applyAlignment="1">
      <alignment vertical="center" readingOrder="1"/>
    </xf>
    <xf numFmtId="0" fontId="39" fillId="0" borderId="97" xfId="36" applyFont="1" applyBorder="1" applyAlignment="1">
      <alignment vertical="center" readingOrder="1"/>
    </xf>
    <xf numFmtId="0" fontId="39" fillId="0" borderId="0" xfId="36" applyFont="1" applyAlignment="1">
      <alignment vertical="center" readingOrder="1"/>
    </xf>
    <xf numFmtId="0" fontId="44" fillId="3" borderId="0" xfId="36" applyFont="1" applyFill="1" applyAlignment="1">
      <alignment vertical="center" wrapText="1" readingOrder="1"/>
    </xf>
    <xf numFmtId="0" fontId="44" fillId="3" borderId="122" xfId="36" applyFont="1" applyFill="1" applyBorder="1" applyAlignment="1">
      <alignment vertical="center" wrapText="1" readingOrder="1"/>
    </xf>
    <xf numFmtId="0" fontId="41" fillId="4" borderId="170" xfId="36" applyFont="1" applyFill="1" applyBorder="1" applyAlignment="1">
      <alignment horizontal="center" vertical="center" wrapText="1" readingOrder="1"/>
    </xf>
    <xf numFmtId="0" fontId="44" fillId="3" borderId="176" xfId="36" applyFont="1" applyFill="1" applyBorder="1" applyAlignment="1">
      <alignment vertical="center" wrapText="1" readingOrder="1"/>
    </xf>
    <xf numFmtId="0" fontId="39" fillId="0" borderId="108" xfId="36" applyFont="1" applyBorder="1" applyAlignment="1">
      <alignment horizontal="center" vertical="center" textRotation="90" wrapText="1" readingOrder="1"/>
    </xf>
    <xf numFmtId="0" fontId="39" fillId="0" borderId="21" xfId="36" applyFont="1" applyBorder="1" applyAlignment="1">
      <alignment horizontal="center" vertical="center" readingOrder="1"/>
    </xf>
    <xf numFmtId="0" fontId="37" fillId="0" borderId="122" xfId="44" applyFont="1" applyBorder="1" applyAlignment="1">
      <alignment horizontal="center" vertical="center"/>
    </xf>
    <xf numFmtId="0" fontId="45" fillId="5" borderId="158" xfId="21" applyFont="1" applyFill="1" applyBorder="1" applyAlignment="1">
      <alignment horizontal="center" vertical="center"/>
    </xf>
    <xf numFmtId="0" fontId="43" fillId="5" borderId="158" xfId="36" applyFont="1" applyFill="1" applyBorder="1" applyAlignment="1">
      <alignment horizontal="center" vertical="center" wrapText="1" readingOrder="1"/>
    </xf>
    <xf numFmtId="0" fontId="39" fillId="5" borderId="0" xfId="36" applyFont="1" applyFill="1" applyAlignment="1">
      <alignment horizontal="left" vertical="center" wrapText="1" readingOrder="1"/>
    </xf>
    <xf numFmtId="0" fontId="39" fillId="5" borderId="0" xfId="36" applyFont="1" applyFill="1" applyAlignment="1">
      <alignment horizontal="left" vertical="center" readingOrder="1"/>
    </xf>
    <xf numFmtId="0" fontId="39" fillId="6" borderId="0" xfId="36" applyFont="1" applyFill="1" applyAlignment="1">
      <alignment horizontal="left" vertical="center" wrapText="1" readingOrder="1"/>
    </xf>
    <xf numFmtId="1" fontId="12" fillId="0" borderId="2" xfId="21" applyNumberFormat="1" applyFont="1" applyBorder="1" applyAlignment="1">
      <alignment horizontal="center" vertical="center"/>
    </xf>
    <xf numFmtId="1" fontId="12" fillId="0" borderId="31" xfId="21" applyNumberFormat="1" applyFont="1" applyBorder="1" applyAlignment="1">
      <alignment horizontal="center" vertical="center"/>
    </xf>
    <xf numFmtId="1" fontId="17" fillId="0" borderId="42" xfId="21" applyNumberFormat="1" applyFont="1" applyBorder="1" applyAlignment="1">
      <alignment horizontal="center" vertical="center"/>
    </xf>
    <xf numFmtId="1" fontId="17" fillId="0" borderId="2" xfId="21" applyNumberFormat="1" applyFont="1" applyBorder="1" applyAlignment="1">
      <alignment horizontal="center" vertical="center"/>
    </xf>
    <xf numFmtId="1" fontId="17" fillId="0" borderId="5" xfId="21" applyNumberFormat="1" applyFont="1" applyBorder="1" applyAlignment="1">
      <alignment horizontal="center" vertical="center"/>
    </xf>
    <xf numFmtId="1" fontId="17" fillId="0" borderId="6" xfId="21" applyNumberFormat="1" applyFont="1" applyBorder="1" applyAlignment="1">
      <alignment horizontal="center" vertical="center"/>
    </xf>
    <xf numFmtId="1" fontId="17" fillId="0" borderId="17" xfId="21" applyNumberFormat="1" applyFont="1" applyBorder="1" applyAlignment="1">
      <alignment horizontal="center" vertical="center"/>
    </xf>
    <xf numFmtId="1" fontId="17" fillId="0" borderId="8" xfId="21" applyNumberFormat="1" applyFont="1" applyBorder="1" applyAlignment="1">
      <alignment horizontal="center" vertical="center"/>
    </xf>
    <xf numFmtId="1" fontId="17" fillId="0" borderId="9" xfId="21" applyNumberFormat="1" applyFont="1" applyBorder="1" applyAlignment="1">
      <alignment horizontal="center" vertical="center"/>
    </xf>
    <xf numFmtId="1" fontId="17" fillId="0" borderId="18" xfId="21" applyNumberFormat="1" applyFont="1" applyBorder="1" applyAlignment="1">
      <alignment horizontal="center" vertical="center"/>
    </xf>
    <xf numFmtId="1" fontId="9" fillId="0" borderId="2" xfId="21" applyNumberFormat="1" applyFont="1" applyBorder="1" applyAlignment="1">
      <alignment horizontal="center" vertical="center"/>
    </xf>
    <xf numFmtId="1" fontId="1" fillId="0" borderId="5" xfId="21" applyNumberFormat="1" applyFont="1" applyBorder="1" applyAlignment="1">
      <alignment horizontal="center" vertical="center"/>
    </xf>
    <xf numFmtId="1" fontId="1" fillId="0" borderId="6" xfId="21" applyNumberFormat="1" applyFont="1" applyBorder="1" applyAlignment="1">
      <alignment horizontal="center" vertical="center"/>
    </xf>
    <xf numFmtId="1" fontId="1" fillId="0" borderId="17" xfId="21" applyNumberFormat="1" applyFont="1" applyBorder="1" applyAlignment="1">
      <alignment horizontal="center" vertical="center"/>
    </xf>
    <xf numFmtId="1" fontId="1" fillId="0" borderId="8" xfId="21" applyNumberFormat="1" applyFont="1" applyBorder="1" applyAlignment="1">
      <alignment horizontal="center" vertical="center"/>
    </xf>
    <xf numFmtId="1" fontId="1" fillId="0" borderId="9" xfId="21" applyNumberFormat="1" applyFont="1" applyBorder="1" applyAlignment="1">
      <alignment horizontal="center" vertical="center"/>
    </xf>
    <xf numFmtId="1" fontId="1" fillId="0" borderId="18" xfId="21" applyNumberFormat="1" applyFont="1" applyBorder="1" applyAlignment="1">
      <alignment horizontal="center" vertical="center"/>
    </xf>
    <xf numFmtId="1" fontId="34" fillId="0" borderId="35" xfId="21" applyNumberFormat="1" applyFont="1" applyBorder="1" applyAlignment="1">
      <alignment horizontal="center" vertical="center" wrapText="1"/>
    </xf>
    <xf numFmtId="1" fontId="35" fillId="0" borderId="6" xfId="21" applyNumberFormat="1" applyFont="1" applyBorder="1" applyAlignment="1">
      <alignment horizontal="center" vertical="center" wrapText="1"/>
    </xf>
    <xf numFmtId="1" fontId="35" fillId="0" borderId="19" xfId="21" applyNumberFormat="1" applyFont="1" applyBorder="1" applyAlignment="1">
      <alignment horizontal="center" vertical="center" wrapText="1"/>
    </xf>
    <xf numFmtId="1" fontId="35" fillId="0" borderId="12" xfId="21" applyNumberFormat="1" applyFont="1" applyBorder="1" applyAlignment="1">
      <alignment horizontal="center" vertical="center" wrapText="1"/>
    </xf>
    <xf numFmtId="1" fontId="35" fillId="0" borderId="0" xfId="21" applyNumberFormat="1" applyFont="1" applyAlignment="1">
      <alignment horizontal="center" vertical="center" wrapText="1"/>
    </xf>
    <xf numFmtId="1" fontId="35" fillId="0" borderId="1" xfId="21" applyNumberFormat="1" applyFont="1" applyBorder="1" applyAlignment="1">
      <alignment horizontal="center" vertical="center" wrapText="1"/>
    </xf>
    <xf numFmtId="1" fontId="35" fillId="0" borderId="34" xfId="21" applyNumberFormat="1" applyFont="1" applyBorder="1" applyAlignment="1">
      <alignment horizontal="center" vertical="center" wrapText="1"/>
    </xf>
    <xf numFmtId="1" fontId="35" fillId="0" borderId="9" xfId="21" applyNumberFormat="1" applyFont="1" applyBorder="1" applyAlignment="1">
      <alignment horizontal="center" vertical="center" wrapText="1"/>
    </xf>
    <xf numFmtId="1" fontId="35" fillId="0" borderId="16" xfId="21" applyNumberFormat="1" applyFont="1" applyBorder="1" applyAlignment="1">
      <alignment horizontal="center" vertical="center" wrapText="1"/>
    </xf>
    <xf numFmtId="1" fontId="1" fillId="0" borderId="21" xfId="21" applyNumberFormat="1" applyFont="1" applyBorder="1" applyAlignment="1">
      <alignment horizontal="center" vertical="center"/>
    </xf>
    <xf numFmtId="1" fontId="1" fillId="0" borderId="2" xfId="21" applyNumberFormat="1" applyFont="1" applyBorder="1" applyAlignment="1">
      <alignment horizontal="center" vertical="center"/>
    </xf>
    <xf numFmtId="1" fontId="1" fillId="0" borderId="42" xfId="21" applyNumberFormat="1" applyFont="1" applyBorder="1" applyAlignment="1">
      <alignment horizontal="center" vertical="center"/>
    </xf>
    <xf numFmtId="49" fontId="11" fillId="0" borderId="0" xfId="21" applyNumberFormat="1" applyFont="1" applyAlignment="1">
      <alignment horizontal="center"/>
    </xf>
    <xf numFmtId="1" fontId="1" fillId="0" borderId="31" xfId="21" applyNumberFormat="1" applyFont="1" applyBorder="1" applyAlignment="1">
      <alignment horizontal="center" vertical="center"/>
    </xf>
    <xf numFmtId="1" fontId="9" fillId="0" borderId="31" xfId="21" applyNumberFormat="1" applyFont="1" applyBorder="1" applyAlignment="1">
      <alignment horizontal="center" vertical="center"/>
    </xf>
    <xf numFmtId="1" fontId="1" fillId="0" borderId="6" xfId="21" applyNumberFormat="1" applyFont="1" applyBorder="1" applyAlignment="1">
      <alignment horizontal="center" vertical="center" wrapText="1"/>
    </xf>
    <xf numFmtId="1" fontId="1" fillId="0" borderId="17" xfId="21" applyNumberFormat="1" applyFont="1" applyBorder="1" applyAlignment="1">
      <alignment horizontal="center" vertical="center" wrapText="1"/>
    </xf>
    <xf numFmtId="1" fontId="1" fillId="0" borderId="9" xfId="21" applyNumberFormat="1" applyFont="1" applyBorder="1" applyAlignment="1">
      <alignment horizontal="center" vertical="center" wrapText="1"/>
    </xf>
    <xf numFmtId="1" fontId="1" fillId="0" borderId="18" xfId="21" applyNumberFormat="1" applyFont="1" applyBorder="1" applyAlignment="1">
      <alignment horizontal="center" vertical="center" wrapText="1"/>
    </xf>
    <xf numFmtId="1" fontId="26" fillId="0" borderId="41" xfId="21" applyNumberFormat="1" applyFont="1" applyBorder="1" applyAlignment="1">
      <alignment horizontal="center" vertical="center" wrapText="1"/>
    </xf>
    <xf numFmtId="1" fontId="26" fillId="0" borderId="32" xfId="21" applyNumberFormat="1" applyFont="1" applyBorder="1" applyAlignment="1">
      <alignment horizontal="center" vertical="center" wrapText="1"/>
    </xf>
    <xf numFmtId="1" fontId="26" fillId="0" borderId="33" xfId="21" applyNumberFormat="1" applyFont="1" applyBorder="1" applyAlignment="1">
      <alignment horizontal="center" vertical="center" wrapText="1"/>
    </xf>
    <xf numFmtId="1" fontId="26" fillId="0" borderId="42" xfId="21" applyNumberFormat="1" applyFont="1" applyBorder="1" applyAlignment="1">
      <alignment horizontal="center" vertical="center" wrapText="1"/>
    </xf>
    <xf numFmtId="1" fontId="26" fillId="0" borderId="2" xfId="21" applyNumberFormat="1" applyFont="1" applyBorder="1" applyAlignment="1">
      <alignment horizontal="center" vertical="center" wrapText="1"/>
    </xf>
    <xf numFmtId="1" fontId="26" fillId="0" borderId="31" xfId="21" applyNumberFormat="1" applyFont="1" applyBorder="1" applyAlignment="1">
      <alignment horizontal="center" vertical="center" wrapText="1"/>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6" xfId="21" applyFont="1" applyBorder="1" applyAlignment="1">
      <alignment horizontal="center" vertical="center" wrapText="1" readingOrder="2"/>
    </xf>
    <xf numFmtId="0" fontId="19" fillId="0" borderId="2" xfId="21" applyFont="1" applyBorder="1" applyAlignment="1">
      <alignment horizontal="center" vertical="center"/>
    </xf>
    <xf numFmtId="0" fontId="19" fillId="0" borderId="35" xfId="21" applyFont="1" applyBorder="1" applyAlignment="1">
      <alignment horizontal="right" vertical="center"/>
    </xf>
    <xf numFmtId="0" fontId="30" fillId="0" borderId="6" xfId="21" applyFont="1" applyBorder="1" applyAlignment="1">
      <alignment horizontal="right" vertical="center"/>
    </xf>
    <xf numFmtId="0" fontId="30" fillId="0" borderId="17" xfId="21" applyFont="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Alignment="1">
      <alignment horizontal="center" vertical="center" wrapText="1"/>
    </xf>
    <xf numFmtId="0" fontId="3" fillId="0" borderId="20" xfId="21" applyFont="1" applyBorder="1" applyAlignment="1">
      <alignment horizontal="center" vertical="center" wrapText="1"/>
    </xf>
    <xf numFmtId="0" fontId="3" fillId="0" borderId="34"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7" xfId="21" applyBorder="1" applyAlignment="1">
      <alignment horizontal="center" vertical="center"/>
    </xf>
    <xf numFmtId="0" fontId="2" fillId="0" borderId="38" xfId="21" applyBorder="1" applyAlignment="1">
      <alignment horizontal="center" vertical="center"/>
    </xf>
    <xf numFmtId="49" fontId="2" fillId="0" borderId="37" xfId="21" applyNumberFormat="1" applyBorder="1" applyAlignment="1">
      <alignment horizontal="center" vertical="center"/>
    </xf>
    <xf numFmtId="49" fontId="2" fillId="0" borderId="38" xfId="21" applyNumberFormat="1" applyBorder="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Border="1" applyAlignment="1">
      <alignment horizontal="center" vertical="center"/>
    </xf>
    <xf numFmtId="0" fontId="7" fillId="0" borderId="5" xfId="21" applyFont="1" applyBorder="1" applyAlignment="1">
      <alignment horizontal="center" vertical="center" wrapText="1"/>
    </xf>
    <xf numFmtId="0" fontId="33" fillId="0" borderId="6" xfId="21" applyFont="1" applyBorder="1" applyAlignment="1">
      <alignment horizontal="center" vertical="center" wrapText="1"/>
    </xf>
    <xf numFmtId="0" fontId="33" fillId="0" borderId="17" xfId="21" applyFont="1" applyBorder="1" applyAlignment="1">
      <alignment horizontal="center" vertical="center" wrapText="1"/>
    </xf>
    <xf numFmtId="0" fontId="33" fillId="0" borderId="8" xfId="21" applyFont="1" applyBorder="1" applyAlignment="1">
      <alignment horizontal="center" vertical="center" wrapText="1"/>
    </xf>
    <xf numFmtId="0" fontId="33" fillId="0" borderId="9" xfId="21" applyFont="1" applyBorder="1" applyAlignment="1">
      <alignment horizontal="center" vertical="center" wrapText="1"/>
    </xf>
    <xf numFmtId="0" fontId="33" fillId="0" borderId="18" xfId="21" applyFont="1" applyBorder="1" applyAlignment="1">
      <alignment horizontal="center" vertical="center" wrapText="1"/>
    </xf>
    <xf numFmtId="0" fontId="2" fillId="0" borderId="39" xfId="21" applyBorder="1" applyAlignment="1">
      <alignment horizontal="center" vertical="center"/>
    </xf>
    <xf numFmtId="0" fontId="32" fillId="0" borderId="22"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49" fontId="2" fillId="0" borderId="37" xfId="21" quotePrefix="1" applyNumberFormat="1" applyBorder="1" applyAlignment="1">
      <alignment horizontal="center" vertical="center"/>
    </xf>
    <xf numFmtId="49" fontId="2" fillId="0" borderId="39" xfId="21" quotePrefix="1" applyNumberFormat="1" applyBorder="1" applyAlignment="1">
      <alignment horizontal="center" vertical="center"/>
    </xf>
    <xf numFmtId="49" fontId="2" fillId="0" borderId="38" xfId="21" quotePrefix="1" applyNumberFormat="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40"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29" fillId="0" borderId="2" xfId="21" applyNumberFormat="1" applyFont="1" applyBorder="1" applyAlignment="1">
      <alignment horizontal="center" vertical="center" wrapText="1"/>
    </xf>
    <xf numFmtId="0" fontId="19" fillId="0" borderId="6" xfId="21" applyFont="1" applyBorder="1" applyAlignment="1">
      <alignment horizontal="right" vertical="center"/>
    </xf>
    <xf numFmtId="0" fontId="19" fillId="0" borderId="17" xfId="21" applyFont="1" applyBorder="1" applyAlignment="1">
      <alignment horizontal="right" vertical="center"/>
    </xf>
    <xf numFmtId="1" fontId="29" fillId="0" borderId="2" xfId="21" applyNumberFormat="1" applyFont="1" applyBorder="1" applyAlignment="1">
      <alignment horizontal="center" vertical="center"/>
    </xf>
    <xf numFmtId="1" fontId="22" fillId="0" borderId="2" xfId="21" applyNumberFormat="1" applyFont="1" applyBorder="1" applyAlignment="1">
      <alignment horizontal="center" vertical="center" wrapText="1"/>
    </xf>
    <xf numFmtId="49" fontId="18" fillId="0" borderId="0" xfId="21" applyNumberFormat="1" applyFont="1" applyAlignment="1">
      <alignment horizontal="center"/>
    </xf>
    <xf numFmtId="1" fontId="29" fillId="0" borderId="24" xfId="21" applyNumberFormat="1" applyFont="1" applyBorder="1" applyAlignment="1">
      <alignment horizontal="center" vertical="center"/>
    </xf>
    <xf numFmtId="1" fontId="29" fillId="0" borderId="25" xfId="21" applyNumberFormat="1" applyFont="1" applyBorder="1" applyAlignment="1">
      <alignment horizontal="center" vertical="center"/>
    </xf>
    <xf numFmtId="0" fontId="41" fillId="2" borderId="153" xfId="36" applyFont="1" applyFill="1" applyBorder="1" applyAlignment="1">
      <alignment horizontal="center" vertical="center" wrapText="1" readingOrder="1"/>
    </xf>
    <xf numFmtId="0" fontId="41" fillId="2" borderId="154" xfId="36" applyFont="1" applyFill="1" applyBorder="1" applyAlignment="1">
      <alignment horizontal="center" vertical="center" wrapText="1" readingOrder="1"/>
    </xf>
    <xf numFmtId="0" fontId="41" fillId="2" borderId="156" xfId="36" applyFont="1" applyFill="1" applyBorder="1" applyAlignment="1">
      <alignment horizontal="center" vertical="center" wrapText="1" readingOrder="1"/>
    </xf>
    <xf numFmtId="0" fontId="41" fillId="2" borderId="157" xfId="36" applyFont="1" applyFill="1" applyBorder="1" applyAlignment="1">
      <alignment horizontal="center" vertical="center" wrapText="1" readingOrder="1"/>
    </xf>
    <xf numFmtId="0" fontId="39" fillId="0" borderId="0" xfId="36" applyFont="1" applyAlignment="1">
      <alignment horizontal="left" vertical="center" wrapText="1" readingOrder="1"/>
    </xf>
    <xf numFmtId="0" fontId="39" fillId="0" borderId="1" xfId="36" applyFont="1" applyBorder="1" applyAlignment="1">
      <alignment horizontal="left" vertical="center" wrapText="1" readingOrder="1"/>
    </xf>
    <xf numFmtId="0" fontId="39" fillId="0" borderId="156" xfId="36" applyFont="1" applyBorder="1" applyAlignment="1">
      <alignment horizontal="center" vertical="center" wrapText="1" readingOrder="1"/>
    </xf>
    <xf numFmtId="0" fontId="43" fillId="5" borderId="158" xfId="36" applyFont="1" applyFill="1" applyBorder="1" applyAlignment="1">
      <alignment horizontal="center" vertical="center" wrapText="1" readingOrder="1"/>
    </xf>
    <xf numFmtId="0" fontId="39" fillId="0" borderId="157" xfId="36" applyFont="1" applyBorder="1" applyAlignment="1">
      <alignment horizontal="center" vertical="center" wrapText="1" readingOrder="1"/>
    </xf>
    <xf numFmtId="0" fontId="39" fillId="0" borderId="155" xfId="36" applyFont="1" applyBorder="1" applyAlignment="1">
      <alignment horizontal="center" vertical="center" wrapText="1" readingOrder="1"/>
    </xf>
    <xf numFmtId="0" fontId="41" fillId="2" borderId="152" xfId="36" applyFont="1" applyFill="1" applyBorder="1" applyAlignment="1">
      <alignment horizontal="center" vertical="center" wrapText="1" readingOrder="1"/>
    </xf>
    <xf numFmtId="0" fontId="41" fillId="2" borderId="155" xfId="36" applyFont="1" applyFill="1" applyBorder="1" applyAlignment="1">
      <alignment horizontal="center" vertical="center" wrapText="1" readingOrder="1"/>
    </xf>
    <xf numFmtId="0" fontId="4" fillId="2" borderId="153" xfId="21" applyFont="1" applyFill="1" applyBorder="1" applyAlignment="1">
      <alignment horizontal="center" vertical="center" wrapText="1"/>
    </xf>
    <xf numFmtId="0" fontId="4" fillId="2" borderId="156" xfId="21" applyFont="1" applyFill="1" applyBorder="1" applyAlignment="1">
      <alignment horizontal="center" vertical="center" wrapText="1"/>
    </xf>
    <xf numFmtId="0" fontId="39" fillId="5" borderId="156" xfId="36" applyFont="1" applyFill="1" applyBorder="1" applyAlignment="1">
      <alignment horizontal="center" vertical="center" wrapText="1" readingOrder="1"/>
    </xf>
    <xf numFmtId="0" fontId="39" fillId="5" borderId="157" xfId="36" applyFont="1" applyFill="1" applyBorder="1" applyAlignment="1">
      <alignment horizontal="center" vertical="center" wrapText="1" readingOrder="1"/>
    </xf>
    <xf numFmtId="0" fontId="43" fillId="5" borderId="156" xfId="36" applyFont="1" applyFill="1" applyBorder="1" applyAlignment="1">
      <alignment horizontal="center" vertical="center" wrapText="1" readingOrder="1"/>
    </xf>
    <xf numFmtId="0" fontId="4" fillId="0" borderId="10" xfId="44" applyFont="1" applyBorder="1" applyAlignment="1">
      <alignment horizontal="center" vertical="center" wrapText="1"/>
    </xf>
    <xf numFmtId="0" fontId="4" fillId="0" borderId="4" xfId="44" applyFont="1" applyBorder="1" applyAlignment="1">
      <alignment horizontal="center" vertical="center" wrapText="1"/>
    </xf>
    <xf numFmtId="0" fontId="4" fillId="0" borderId="11" xfId="44" applyFont="1" applyBorder="1" applyAlignment="1">
      <alignment horizontal="center" vertical="center" wrapText="1"/>
    </xf>
    <xf numFmtId="0" fontId="4" fillId="0" borderId="13" xfId="44" applyFont="1" applyBorder="1" applyAlignment="1">
      <alignment horizontal="center" vertical="center" wrapText="1"/>
    </xf>
    <xf numFmtId="0" fontId="4" fillId="0" borderId="14" xfId="44" applyFont="1" applyBorder="1" applyAlignment="1">
      <alignment horizontal="center" vertical="center" wrapText="1"/>
    </xf>
    <xf numFmtId="0" fontId="4" fillId="0" borderId="15" xfId="44" applyFont="1" applyBorder="1" applyAlignment="1">
      <alignment horizontal="center" vertical="center" wrapText="1"/>
    </xf>
    <xf numFmtId="0" fontId="17" fillId="0" borderId="4" xfId="44" quotePrefix="1" applyFont="1" applyBorder="1" applyAlignment="1">
      <alignment horizontal="left" vertical="center" wrapText="1"/>
    </xf>
    <xf numFmtId="0" fontId="17" fillId="0" borderId="4" xfId="44" applyFont="1" applyBorder="1" applyAlignment="1">
      <alignment horizontal="left" vertical="center" wrapText="1"/>
    </xf>
    <xf numFmtId="0" fontId="17" fillId="0" borderId="0" xfId="44" applyFont="1" applyAlignment="1">
      <alignment horizontal="left" vertical="center" wrapText="1"/>
    </xf>
    <xf numFmtId="0" fontId="17" fillId="0" borderId="14" xfId="44" applyFont="1" applyBorder="1" applyAlignment="1">
      <alignment horizontal="left" vertical="center" wrapText="1"/>
    </xf>
    <xf numFmtId="0" fontId="42" fillId="0" borderId="0" xfId="36" applyFont="1" applyAlignment="1">
      <alignment horizontal="left" vertical="center" wrapText="1" readingOrder="1"/>
    </xf>
    <xf numFmtId="0" fontId="38" fillId="0" borderId="27" xfId="36" applyFont="1" applyBorder="1" applyAlignment="1">
      <alignment horizontal="center" vertical="center" wrapText="1" readingOrder="1"/>
    </xf>
    <xf numFmtId="0" fontId="38" fillId="0" borderId="28" xfId="36" applyFont="1" applyBorder="1" applyAlignment="1">
      <alignment horizontal="center" vertical="center" wrapText="1" readingOrder="1"/>
    </xf>
    <xf numFmtId="0" fontId="38" fillId="0" borderId="14" xfId="36" applyFont="1" applyBorder="1" applyAlignment="1">
      <alignment horizontal="center" vertical="center" wrapText="1" readingOrder="1"/>
    </xf>
    <xf numFmtId="0" fontId="40" fillId="5" borderId="27" xfId="36" applyFont="1" applyFill="1" applyBorder="1" applyAlignment="1">
      <alignment horizontal="center" vertical="center" wrapText="1" readingOrder="1"/>
    </xf>
    <xf numFmtId="0" fontId="40" fillId="5" borderId="28" xfId="36" applyFont="1" applyFill="1" applyBorder="1" applyAlignment="1">
      <alignment horizontal="center" vertical="center" wrapText="1" readingOrder="1"/>
    </xf>
    <xf numFmtId="0" fontId="40" fillId="5" borderId="29" xfId="36" applyFont="1" applyFill="1" applyBorder="1" applyAlignment="1">
      <alignment horizontal="center" vertical="center" wrapText="1" readingOrder="1"/>
    </xf>
    <xf numFmtId="0" fontId="39" fillId="5" borderId="0" xfId="36" applyFont="1" applyFill="1" applyAlignment="1">
      <alignment horizontal="left" vertical="center" wrapText="1" readingOrder="1"/>
    </xf>
    <xf numFmtId="0" fontId="42" fillId="5" borderId="0" xfId="36" applyFont="1" applyFill="1" applyAlignment="1">
      <alignment horizontal="left" vertical="center" wrapText="1" readingOrder="1"/>
    </xf>
    <xf numFmtId="0" fontId="43" fillId="5" borderId="182" xfId="36" applyFont="1" applyFill="1" applyBorder="1" applyAlignment="1">
      <alignment horizontal="center" vertical="center" wrapText="1" readingOrder="1"/>
    </xf>
    <xf numFmtId="0" fontId="17" fillId="0" borderId="156" xfId="36" applyFont="1" applyBorder="1" applyAlignment="1">
      <alignment horizontal="center" vertical="center" wrapText="1" readingOrder="1"/>
    </xf>
    <xf numFmtId="0" fontId="17" fillId="0" borderId="157" xfId="36" applyFont="1" applyBorder="1" applyAlignment="1">
      <alignment horizontal="center" vertical="center" wrapText="1" readingOrder="1"/>
    </xf>
    <xf numFmtId="0" fontId="17" fillId="0" borderId="155" xfId="36" applyFont="1" applyBorder="1" applyAlignment="1">
      <alignment horizontal="center" vertical="center" wrapText="1" readingOrder="1"/>
    </xf>
    <xf numFmtId="0" fontId="43" fillId="5" borderId="159" xfId="36" applyFont="1" applyFill="1" applyBorder="1" applyAlignment="1">
      <alignment horizontal="center" vertical="center" wrapText="1" readingOrder="1"/>
    </xf>
    <xf numFmtId="0" fontId="43" fillId="0" borderId="156" xfId="36" applyFont="1" applyBorder="1" applyAlignment="1">
      <alignment horizontal="center" vertical="center" wrapText="1" readingOrder="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6" fillId="0" borderId="7" xfId="21" applyFont="1" applyBorder="1" applyAlignment="1">
      <alignment horizontal="center" vertical="center" readingOrder="2"/>
    </xf>
    <xf numFmtId="0" fontId="16" fillId="0" borderId="0" xfId="21" applyFont="1" applyAlignment="1">
      <alignment horizontal="center" vertical="center" readingOrder="2"/>
    </xf>
    <xf numFmtId="0" fontId="16" fillId="0" borderId="1" xfId="21" applyFont="1" applyBorder="1" applyAlignment="1">
      <alignment horizontal="center" vertical="center" readingOrder="2"/>
    </xf>
    <xf numFmtId="0" fontId="2" fillId="0" borderId="156" xfId="21" applyBorder="1" applyAlignment="1">
      <alignment horizontal="center" vertical="center"/>
    </xf>
    <xf numFmtId="0" fontId="2" fillId="0" borderId="156" xfId="21" applyBorder="1" applyAlignment="1">
      <alignment horizontal="center" vertical="center" wrapText="1"/>
    </xf>
    <xf numFmtId="0" fontId="38" fillId="0" borderId="148" xfId="36" applyFont="1" applyBorder="1" applyAlignment="1">
      <alignment horizontal="center" vertical="center" wrapText="1" readingOrder="1"/>
    </xf>
    <xf numFmtId="0" fontId="38" fillId="0" borderId="4" xfId="36" applyFont="1" applyBorder="1" applyAlignment="1">
      <alignment horizontal="center" vertical="center" wrapText="1" readingOrder="1"/>
    </xf>
    <xf numFmtId="0" fontId="38" fillId="0" borderId="49" xfId="36" applyFont="1" applyBorder="1" applyAlignment="1">
      <alignment horizontal="center" vertical="center" wrapText="1" readingOrder="1"/>
    </xf>
    <xf numFmtId="0" fontId="38" fillId="0" borderId="0" xfId="36" applyFont="1" applyAlignment="1">
      <alignment horizontal="center" vertical="center" wrapText="1" readingOrder="1"/>
    </xf>
    <xf numFmtId="0" fontId="38" fillId="0" borderId="10" xfId="36" applyFont="1" applyBorder="1" applyAlignment="1">
      <alignment horizontal="center" vertical="center" wrapText="1" readingOrder="1"/>
    </xf>
    <xf numFmtId="0" fontId="38" fillId="0" borderId="11" xfId="36" applyFont="1" applyBorder="1" applyAlignment="1">
      <alignment horizontal="center" vertical="center" wrapText="1" readingOrder="1"/>
    </xf>
    <xf numFmtId="0" fontId="38" fillId="0" borderId="12" xfId="36" applyFont="1" applyBorder="1" applyAlignment="1">
      <alignment horizontal="center" vertical="center" wrapText="1" readingOrder="1"/>
    </xf>
    <xf numFmtId="0" fontId="38" fillId="0" borderId="1" xfId="36" applyFont="1" applyBorder="1" applyAlignment="1">
      <alignment horizontal="center" vertical="center" wrapText="1" readingOrder="1"/>
    </xf>
    <xf numFmtId="0" fontId="17" fillId="0" borderId="0" xfId="44" quotePrefix="1" applyFont="1" applyAlignment="1">
      <alignment horizontal="left" vertical="center" wrapText="1"/>
    </xf>
    <xf numFmtId="0" fontId="38" fillId="0" borderId="147" xfId="36" applyFont="1" applyBorder="1" applyAlignment="1">
      <alignment horizontal="center" vertical="center" wrapText="1" readingOrder="1"/>
    </xf>
    <xf numFmtId="0" fontId="38" fillId="0" borderId="149" xfId="36" applyFont="1" applyBorder="1" applyAlignment="1">
      <alignment horizontal="center" vertical="center" wrapText="1" readingOrder="1"/>
    </xf>
    <xf numFmtId="0" fontId="38" fillId="0" borderId="47" xfId="36" applyFont="1" applyBorder="1" applyAlignment="1">
      <alignment horizontal="center" vertical="center" wrapText="1" readingOrder="1"/>
    </xf>
    <xf numFmtId="0" fontId="38" fillId="0" borderId="48" xfId="36" applyFont="1" applyBorder="1" applyAlignment="1">
      <alignment horizontal="center" vertical="center" wrapText="1" readingOrder="1"/>
    </xf>
    <xf numFmtId="0" fontId="38" fillId="0" borderId="50" xfId="36" applyFont="1" applyBorder="1" applyAlignment="1">
      <alignment horizontal="center" vertical="center" wrapText="1" readingOrder="1"/>
    </xf>
    <xf numFmtId="0" fontId="39" fillId="0" borderId="150" xfId="36" applyFont="1" applyBorder="1" applyAlignment="1">
      <alignment horizontal="center" vertical="center" wrapText="1" readingOrder="1"/>
    </xf>
    <xf numFmtId="0" fontId="39" fillId="0" borderId="52" xfId="36" applyFont="1" applyBorder="1" applyAlignment="1">
      <alignment horizontal="center" vertical="center" wrapText="1" readingOrder="1"/>
    </xf>
    <xf numFmtId="0" fontId="39" fillId="5" borderId="32" xfId="36" applyFont="1" applyFill="1" applyBorder="1" applyAlignment="1">
      <alignment horizontal="center" vertical="center" wrapText="1" readingOrder="1"/>
    </xf>
    <xf numFmtId="0" fontId="39" fillId="5" borderId="79" xfId="36" applyFont="1" applyFill="1" applyBorder="1" applyAlignment="1">
      <alignment horizontal="center" vertical="center" wrapText="1" readingOrder="1"/>
    </xf>
    <xf numFmtId="0" fontId="39" fillId="0" borderId="79" xfId="36" applyFont="1" applyBorder="1" applyAlignment="1">
      <alignment horizontal="center" vertical="center" wrapText="1" readingOrder="1"/>
    </xf>
    <xf numFmtId="0" fontId="39" fillId="5" borderId="33" xfId="36" applyFont="1" applyFill="1" applyBorder="1" applyAlignment="1">
      <alignment horizontal="center" vertical="center" wrapText="1" readingOrder="1"/>
    </xf>
    <xf numFmtId="0" fontId="39" fillId="0" borderId="151" xfId="36" applyFont="1" applyBorder="1" applyAlignment="1">
      <alignment horizontal="center" vertical="center" wrapText="1" readingOrder="1"/>
    </xf>
    <xf numFmtId="0" fontId="39" fillId="0" borderId="53" xfId="36" applyFont="1" applyBorder="1" applyAlignment="1">
      <alignment horizontal="center" vertical="center" wrapText="1" readingOrder="1"/>
    </xf>
    <xf numFmtId="0" fontId="39" fillId="0" borderId="55" xfId="36" applyFont="1" applyBorder="1" applyAlignment="1">
      <alignment horizontal="center" vertical="center" wrapText="1" readingOrder="1"/>
    </xf>
    <xf numFmtId="0" fontId="39" fillId="5" borderId="2" xfId="36" applyFont="1" applyFill="1" applyBorder="1" applyAlignment="1">
      <alignment horizontal="center" vertical="center" wrapText="1" readingOrder="1"/>
    </xf>
    <xf numFmtId="0" fontId="39" fillId="5" borderId="24" xfId="36" applyFont="1" applyFill="1" applyBorder="1" applyAlignment="1">
      <alignment horizontal="center" vertical="center" wrapText="1" readingOrder="1"/>
    </xf>
    <xf numFmtId="0" fontId="39" fillId="0" borderId="2" xfId="36" applyFont="1" applyBorder="1" applyAlignment="1">
      <alignment horizontal="center" vertical="center" wrapText="1" readingOrder="1"/>
    </xf>
    <xf numFmtId="0" fontId="39" fillId="5" borderId="26" xfId="36" applyFont="1" applyFill="1" applyBorder="1" applyAlignment="1">
      <alignment horizontal="center" vertical="center" wrapText="1" readingOrder="1"/>
    </xf>
    <xf numFmtId="0" fontId="39" fillId="5" borderId="31" xfId="36" applyFont="1" applyFill="1" applyBorder="1" applyAlignment="1">
      <alignment horizontal="center" vertical="center" wrapText="1" readingOrder="1"/>
    </xf>
    <xf numFmtId="0" fontId="39" fillId="5" borderId="62" xfId="36" applyFont="1" applyFill="1" applyBorder="1" applyAlignment="1">
      <alignment horizontal="center" vertical="center" wrapText="1" readingOrder="1"/>
    </xf>
    <xf numFmtId="0" fontId="39" fillId="5" borderId="57" xfId="36" applyFont="1" applyFill="1" applyBorder="1" applyAlignment="1">
      <alignment horizontal="center" vertical="center" wrapText="1" readingOrder="1"/>
    </xf>
    <xf numFmtId="0" fontId="39" fillId="5" borderId="83" xfId="36" applyFont="1" applyFill="1" applyBorder="1" applyAlignment="1">
      <alignment horizontal="center" vertical="center" wrapText="1" readingOrder="1"/>
    </xf>
    <xf numFmtId="0" fontId="39" fillId="5" borderId="63" xfId="36" applyFont="1" applyFill="1" applyBorder="1" applyAlignment="1">
      <alignment horizontal="center" vertical="center" wrapText="1" readingOrder="1"/>
    </xf>
    <xf numFmtId="0" fontId="39" fillId="5" borderId="64" xfId="36" applyFont="1" applyFill="1" applyBorder="1" applyAlignment="1">
      <alignment horizontal="center" vertical="center" wrapText="1" readingOrder="1"/>
    </xf>
    <xf numFmtId="0" fontId="39" fillId="5" borderId="88" xfId="36" applyFont="1" applyFill="1" applyBorder="1" applyAlignment="1">
      <alignment horizontal="center" vertical="center" wrapText="1" readingOrder="1"/>
    </xf>
    <xf numFmtId="0" fontId="39" fillId="5" borderId="89" xfId="36" applyFont="1" applyFill="1" applyBorder="1" applyAlignment="1">
      <alignment horizontal="center" vertical="center" wrapText="1" readingOrder="1"/>
    </xf>
    <xf numFmtId="0" fontId="39" fillId="5" borderId="70" xfId="36" applyFont="1" applyFill="1" applyBorder="1" applyAlignment="1">
      <alignment horizontal="center" vertical="center" wrapText="1" readingOrder="1"/>
    </xf>
    <xf numFmtId="0" fontId="39" fillId="0" borderId="72" xfId="36" applyFont="1" applyBorder="1" applyAlignment="1">
      <alignment horizontal="center" vertical="center" wrapText="1" readingOrder="1"/>
    </xf>
    <xf numFmtId="0" fontId="39" fillId="0" borderId="21" xfId="36" applyFont="1" applyBorder="1" applyAlignment="1">
      <alignment horizontal="center" vertical="center" wrapText="1" readingOrder="1"/>
    </xf>
    <xf numFmtId="0" fontId="39" fillId="0" borderId="73" xfId="36" applyFont="1" applyBorder="1" applyAlignment="1">
      <alignment horizontal="center" vertical="center" wrapText="1" readingOrder="1"/>
    </xf>
    <xf numFmtId="0" fontId="39" fillId="5" borderId="74" xfId="36" applyFont="1" applyFill="1" applyBorder="1" applyAlignment="1">
      <alignment horizontal="center" vertical="center" wrapText="1" readingOrder="1"/>
    </xf>
    <xf numFmtId="0" fontId="39" fillId="5" borderId="69" xfId="36" applyFont="1" applyFill="1" applyBorder="1" applyAlignment="1">
      <alignment horizontal="center" vertical="center" wrapText="1" readingOrder="1"/>
    </xf>
    <xf numFmtId="0" fontId="39" fillId="5" borderId="75" xfId="36" applyFont="1" applyFill="1" applyBorder="1" applyAlignment="1">
      <alignment horizontal="center" vertical="center" wrapText="1" readingOrder="1"/>
    </xf>
    <xf numFmtId="0" fontId="39" fillId="0" borderId="0" xfId="36" applyFont="1" applyAlignment="1">
      <alignment horizontal="left" vertical="top" wrapText="1" readingOrder="1"/>
    </xf>
    <xf numFmtId="0" fontId="42" fillId="0" borderId="0" xfId="36" applyFont="1" applyAlignment="1">
      <alignment horizontal="left" vertical="top" wrapText="1" readingOrder="1"/>
    </xf>
    <xf numFmtId="0" fontId="40" fillId="0" borderId="59" xfId="36" applyFont="1" applyBorder="1" applyAlignment="1">
      <alignment horizontal="center" vertical="center" wrapText="1" readingOrder="1"/>
    </xf>
    <xf numFmtId="0" fontId="40" fillId="0" borderId="60" xfId="36" applyFont="1" applyBorder="1" applyAlignment="1">
      <alignment horizontal="center" vertical="center" wrapText="1" readingOrder="1"/>
    </xf>
    <xf numFmtId="0" fontId="40" fillId="0" borderId="61" xfId="36" applyFont="1" applyBorder="1" applyAlignment="1">
      <alignment horizontal="center" vertical="center" wrapText="1" readingOrder="1"/>
    </xf>
    <xf numFmtId="0" fontId="38" fillId="0" borderId="29" xfId="36" applyFont="1" applyBorder="1" applyAlignment="1">
      <alignment horizontal="center" vertical="center" wrapText="1" readingOrder="1"/>
    </xf>
    <xf numFmtId="0" fontId="41" fillId="0" borderId="49" xfId="36" applyFont="1" applyBorder="1" applyAlignment="1">
      <alignment horizontal="center" vertical="center" wrapText="1" readingOrder="1"/>
    </xf>
    <xf numFmtId="0" fontId="41" fillId="0" borderId="0" xfId="36" applyFont="1" applyAlignment="1">
      <alignment horizontal="center" vertical="center" wrapText="1" readingOrder="1"/>
    </xf>
    <xf numFmtId="0" fontId="41" fillId="0" borderId="50" xfId="36" applyFont="1" applyBorder="1" applyAlignment="1">
      <alignment horizontal="center" vertical="center" wrapText="1" readingOrder="1"/>
    </xf>
    <xf numFmtId="0" fontId="41" fillId="0" borderId="46" xfId="36" applyFont="1" applyBorder="1" applyAlignment="1">
      <alignment horizontal="center" vertical="center" wrapText="1" readingOrder="1"/>
    </xf>
    <xf numFmtId="0" fontId="41" fillId="0" borderId="47" xfId="36" applyFont="1" applyBorder="1" applyAlignment="1">
      <alignment horizontal="center" vertical="center" wrapText="1" readingOrder="1"/>
    </xf>
    <xf numFmtId="0" fontId="41" fillId="0" borderId="48" xfId="36" applyFont="1" applyBorder="1" applyAlignment="1">
      <alignment horizontal="center" vertical="center" wrapText="1" readingOrder="1"/>
    </xf>
    <xf numFmtId="0" fontId="41" fillId="0" borderId="1" xfId="36" applyFont="1" applyBorder="1" applyAlignment="1">
      <alignment horizontal="center" vertical="center" wrapText="1" readingOrder="1"/>
    </xf>
    <xf numFmtId="0" fontId="41" fillId="0" borderId="76" xfId="36" applyFont="1" applyBorder="1" applyAlignment="1">
      <alignment horizontal="center" vertical="center" wrapText="1" readingOrder="1"/>
    </xf>
    <xf numFmtId="0" fontId="41" fillId="0" borderId="14" xfId="36" applyFont="1" applyBorder="1" applyAlignment="1">
      <alignment horizontal="center" vertical="center" wrapText="1" readingOrder="1"/>
    </xf>
    <xf numFmtId="0" fontId="41" fillId="0" borderId="15" xfId="36" applyFont="1" applyBorder="1" applyAlignment="1">
      <alignment horizontal="center" vertical="center" wrapText="1" readingOrder="1"/>
    </xf>
    <xf numFmtId="0" fontId="4" fillId="0" borderId="71" xfId="21" applyFont="1" applyBorder="1" applyAlignment="1">
      <alignment horizontal="center" vertical="center" wrapText="1"/>
    </xf>
    <xf numFmtId="0" fontId="4" fillId="0" borderId="77" xfId="21" applyFont="1" applyBorder="1" applyAlignment="1">
      <alignment horizontal="center" vertical="center" wrapText="1"/>
    </xf>
    <xf numFmtId="0" fontId="4" fillId="0" borderId="94"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Alignment="1">
      <alignment horizontal="center" vertical="center" wrapText="1"/>
    </xf>
    <xf numFmtId="0" fontId="4" fillId="0" borderId="1" xfId="21" applyFont="1" applyBorder="1" applyAlignment="1">
      <alignment horizontal="center" vertical="center" wrapText="1"/>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13" xfId="21" applyFont="1" applyBorder="1" applyAlignment="1">
      <alignment horizontal="center" vertical="center" wrapText="1"/>
    </xf>
    <xf numFmtId="0" fontId="4" fillId="0" borderId="14" xfId="21" applyFont="1" applyBorder="1" applyAlignment="1">
      <alignment horizontal="center" vertical="center" wrapText="1"/>
    </xf>
    <xf numFmtId="0" fontId="41" fillId="0" borderId="41" xfId="36" applyFont="1" applyBorder="1" applyAlignment="1">
      <alignment horizontal="center" vertical="center" wrapText="1" readingOrder="1"/>
    </xf>
    <xf numFmtId="0" fontId="41" fillId="0" borderId="32" xfId="36" applyFont="1" applyBorder="1" applyAlignment="1">
      <alignment horizontal="center" vertical="center" wrapText="1" readingOrder="1"/>
    </xf>
    <xf numFmtId="0" fontId="41" fillId="0" borderId="33" xfId="36" applyFont="1" applyBorder="1" applyAlignment="1">
      <alignment horizontal="center" vertical="center" wrapText="1" readingOrder="1"/>
    </xf>
    <xf numFmtId="0" fontId="41" fillId="0" borderId="59" xfId="36" applyFont="1" applyBorder="1" applyAlignment="1">
      <alignment horizontal="center" vertical="center" wrapText="1" readingOrder="1"/>
    </xf>
    <xf numFmtId="0" fontId="41" fillId="0" borderId="60" xfId="36" applyFont="1" applyBorder="1" applyAlignment="1">
      <alignment horizontal="center" vertical="center" wrapText="1" readingOrder="1"/>
    </xf>
    <xf numFmtId="0" fontId="41" fillId="0" borderId="61" xfId="36" applyFont="1" applyBorder="1" applyAlignment="1">
      <alignment horizontal="center" vertical="center" wrapText="1" readingOrder="1"/>
    </xf>
    <xf numFmtId="0" fontId="41" fillId="0" borderId="4" xfId="36" applyFont="1" applyBorder="1" applyAlignment="1">
      <alignment horizontal="center" vertical="center" wrapText="1" readingOrder="1"/>
    </xf>
    <xf numFmtId="0" fontId="41" fillId="0" borderId="11" xfId="36" applyFont="1" applyBorder="1" applyAlignment="1">
      <alignment horizontal="center" vertical="center" wrapText="1" readingOrder="1"/>
    </xf>
    <xf numFmtId="0" fontId="39" fillId="0" borderId="22" xfId="36" applyFont="1" applyBorder="1" applyAlignment="1">
      <alignment horizontal="center" vertical="center" wrapText="1" readingOrder="1"/>
    </xf>
    <xf numFmtId="0" fontId="39" fillId="0" borderId="4" xfId="36" applyFont="1" applyBorder="1" applyAlignment="1">
      <alignment horizontal="center" vertical="center" wrapText="1" readingOrder="1"/>
    </xf>
    <xf numFmtId="0" fontId="39" fillId="0" borderId="23" xfId="36" applyFont="1" applyBorder="1" applyAlignment="1">
      <alignment horizontal="center" vertical="center" wrapText="1" readingOrder="1"/>
    </xf>
    <xf numFmtId="0" fontId="39" fillId="0" borderId="7" xfId="36" applyFont="1" applyBorder="1" applyAlignment="1">
      <alignment horizontal="center" vertical="center" wrapText="1" readingOrder="1"/>
    </xf>
    <xf numFmtId="0" fontId="39" fillId="0" borderId="0" xfId="36" applyFont="1" applyAlignment="1">
      <alignment horizontal="center" vertical="center" wrapText="1" readingOrder="1"/>
    </xf>
    <xf numFmtId="0" fontId="39" fillId="0" borderId="20" xfId="36" applyFont="1" applyBorder="1" applyAlignment="1">
      <alignment horizontal="center" vertical="center" wrapText="1" readingOrder="1"/>
    </xf>
    <xf numFmtId="0" fontId="39" fillId="0" borderId="22" xfId="36" applyFont="1" applyBorder="1" applyAlignment="1">
      <alignment horizontal="center" vertical="center" readingOrder="1"/>
    </xf>
    <xf numFmtId="0" fontId="39" fillId="0" borderId="4" xfId="36" applyFont="1" applyBorder="1" applyAlignment="1">
      <alignment horizontal="center" vertical="center" readingOrder="1"/>
    </xf>
    <xf numFmtId="0" fontId="39" fillId="0" borderId="23" xfId="36" applyFont="1" applyBorder="1" applyAlignment="1">
      <alignment horizontal="center" vertical="center" readingOrder="1"/>
    </xf>
    <xf numFmtId="0" fontId="4" fillId="0" borderId="11" xfId="21" applyFont="1" applyBorder="1" applyAlignment="1">
      <alignment horizontal="center" vertical="center" wrapText="1"/>
    </xf>
    <xf numFmtId="0" fontId="4" fillId="0" borderId="15" xfId="21" applyFont="1" applyBorder="1" applyAlignment="1">
      <alignment horizontal="center" vertical="center" wrapText="1"/>
    </xf>
    <xf numFmtId="0" fontId="39" fillId="0" borderId="11" xfId="36" applyFont="1" applyBorder="1" applyAlignment="1">
      <alignment horizontal="center" vertical="center" wrapText="1" readingOrder="1"/>
    </xf>
    <xf numFmtId="0" fontId="39" fillId="0" borderId="1" xfId="36" applyFont="1" applyBorder="1" applyAlignment="1">
      <alignment horizontal="center" vertical="center" wrapText="1" readingOrder="1"/>
    </xf>
    <xf numFmtId="0" fontId="39" fillId="0" borderId="8" xfId="36" applyFont="1" applyBorder="1" applyAlignment="1">
      <alignment horizontal="center" vertical="center" wrapText="1" readingOrder="1"/>
    </xf>
    <xf numFmtId="0" fontId="39" fillId="0" borderId="9" xfId="36" applyFont="1" applyBorder="1" applyAlignment="1">
      <alignment horizontal="center" vertical="center" wrapText="1" readingOrder="1"/>
    </xf>
    <xf numFmtId="0" fontId="39" fillId="0" borderId="18" xfId="36" applyFont="1" applyBorder="1" applyAlignment="1">
      <alignment horizontal="center" vertical="center" wrapText="1" readingOrder="1"/>
    </xf>
    <xf numFmtId="0" fontId="39" fillId="0" borderId="99" xfId="36" applyFont="1" applyBorder="1" applyAlignment="1">
      <alignment horizontal="center" vertical="center" wrapText="1" readingOrder="1"/>
    </xf>
    <xf numFmtId="0" fontId="39" fillId="0" borderId="45" xfId="36" applyFont="1" applyBorder="1" applyAlignment="1">
      <alignment horizontal="center" vertical="center" wrapText="1" readingOrder="1"/>
    </xf>
    <xf numFmtId="0" fontId="39" fillId="0" borderId="100" xfId="36" applyFont="1" applyBorder="1" applyAlignment="1">
      <alignment horizontal="center" vertical="center" wrapText="1" readingOrder="1"/>
    </xf>
    <xf numFmtId="0" fontId="39" fillId="0" borderId="16" xfId="36" applyFont="1" applyBorder="1" applyAlignment="1">
      <alignment horizontal="center" vertical="center" wrapText="1" readingOrder="1"/>
    </xf>
    <xf numFmtId="0" fontId="39" fillId="0" borderId="82" xfId="36" applyFont="1" applyBorder="1" applyAlignment="1">
      <alignment horizontal="center" vertical="center" wrapText="1" readingOrder="1"/>
    </xf>
    <xf numFmtId="0" fontId="39" fillId="0" borderId="58" xfId="36" applyFont="1" applyBorder="1" applyAlignment="1">
      <alignment horizontal="center" vertical="center" wrapText="1" readingOrder="1"/>
    </xf>
    <xf numFmtId="0" fontId="39" fillId="0" borderId="83" xfId="36" applyFont="1" applyBorder="1" applyAlignment="1">
      <alignment horizontal="center" vertical="center" wrapText="1" readingOrder="1"/>
    </xf>
    <xf numFmtId="0" fontId="39" fillId="0" borderId="49" xfId="36" applyFont="1" applyBorder="1" applyAlignment="1">
      <alignment horizontal="center" vertical="center" wrapText="1" readingOrder="1"/>
    </xf>
    <xf numFmtId="0" fontId="39" fillId="0" borderId="84" xfId="36" applyFont="1" applyBorder="1" applyAlignment="1">
      <alignment horizontal="center" vertical="center" wrapText="1" readingOrder="1"/>
    </xf>
    <xf numFmtId="0" fontId="39" fillId="0" borderId="57" xfId="36" applyFont="1" applyBorder="1" applyAlignment="1">
      <alignment horizontal="center" vertical="center" wrapText="1" readingOrder="1"/>
    </xf>
    <xf numFmtId="0" fontId="39" fillId="0" borderId="81" xfId="36" applyFont="1" applyBorder="1" applyAlignment="1">
      <alignment horizontal="center" vertical="center" wrapText="1" readingOrder="1"/>
    </xf>
    <xf numFmtId="0" fontId="39" fillId="0" borderId="56" xfId="36" applyFont="1" applyBorder="1" applyAlignment="1">
      <alignment horizontal="center" vertical="center" wrapText="1" readingOrder="1"/>
    </xf>
    <xf numFmtId="0" fontId="39" fillId="0" borderId="85" xfId="36" applyFont="1" applyBorder="1" applyAlignment="1">
      <alignment horizontal="center" vertical="center" wrapText="1" readingOrder="1"/>
    </xf>
    <xf numFmtId="0" fontId="39" fillId="0" borderId="24" xfId="36" applyFont="1" applyBorder="1" applyAlignment="1">
      <alignment horizontal="center" vertical="center" wrapText="1" readingOrder="1"/>
    </xf>
    <xf numFmtId="0" fontId="39" fillId="0" borderId="25" xfId="36" applyFont="1" applyBorder="1" applyAlignment="1">
      <alignment horizontal="center" vertical="center" wrapText="1" readingOrder="1"/>
    </xf>
    <xf numFmtId="0" fontId="39" fillId="0" borderId="26" xfId="36" applyFont="1" applyBorder="1" applyAlignment="1">
      <alignment horizontal="center" vertical="center" wrapText="1" readingOrder="1"/>
    </xf>
    <xf numFmtId="0" fontId="39" fillId="0" borderId="30" xfId="36" applyFont="1" applyBorder="1" applyAlignment="1">
      <alignment horizontal="center" vertical="center" wrapText="1" readingOrder="1"/>
    </xf>
    <xf numFmtId="0" fontId="39" fillId="0" borderId="51" xfId="36" applyFont="1" applyBorder="1" applyAlignment="1">
      <alignment horizontal="center" vertical="center" wrapText="1" readingOrder="1"/>
    </xf>
    <xf numFmtId="0" fontId="39" fillId="0" borderId="139" xfId="36" applyFont="1" applyBorder="1" applyAlignment="1">
      <alignment horizontal="center" vertical="center" wrapText="1" readingOrder="1"/>
    </xf>
    <xf numFmtId="0" fontId="39" fillId="0" borderId="140" xfId="36" applyFont="1" applyBorder="1" applyAlignment="1">
      <alignment horizontal="center" vertical="center" wrapText="1" readingOrder="1"/>
    </xf>
    <xf numFmtId="0" fontId="39" fillId="0" borderId="101" xfId="36" applyFont="1" applyBorder="1" applyAlignment="1">
      <alignment horizontal="center" vertical="center" wrapText="1" readingOrder="1"/>
    </xf>
    <xf numFmtId="0" fontId="2" fillId="0" borderId="141" xfId="21" applyBorder="1" applyAlignment="1">
      <alignment horizontal="center" vertical="center"/>
    </xf>
    <xf numFmtId="0" fontId="2" fillId="0" borderId="86" xfId="21" applyBorder="1" applyAlignment="1">
      <alignment horizontal="center" vertical="center"/>
    </xf>
    <xf numFmtId="0" fontId="2" fillId="0" borderId="21" xfId="21" applyBorder="1" applyAlignment="1">
      <alignment horizontal="center" vertical="center"/>
    </xf>
    <xf numFmtId="0" fontId="39" fillId="0" borderId="98" xfId="36" applyFont="1" applyBorder="1" applyAlignment="1">
      <alignment horizontal="center" vertical="center" wrapText="1" readingOrder="1"/>
    </xf>
    <xf numFmtId="0" fontId="39" fillId="0" borderId="102" xfId="36" applyFont="1" applyBorder="1" applyAlignment="1">
      <alignment horizontal="center" vertical="center" wrapText="1" readingOrder="1"/>
    </xf>
    <xf numFmtId="0" fontId="39" fillId="0" borderId="103" xfId="36" applyFont="1" applyBorder="1" applyAlignment="1">
      <alignment horizontal="center" vertical="center" wrapText="1" readingOrder="1"/>
    </xf>
    <xf numFmtId="0" fontId="39" fillId="0" borderId="104" xfId="36" applyFont="1" applyBorder="1" applyAlignment="1">
      <alignment horizontal="center" vertical="center" wrapText="1" readingOrder="1"/>
    </xf>
    <xf numFmtId="0" fontId="39" fillId="0" borderId="37" xfId="36" applyFont="1" applyBorder="1" applyAlignment="1">
      <alignment horizontal="center" vertical="center" wrapText="1" readingOrder="1"/>
    </xf>
    <xf numFmtId="0" fontId="39" fillId="0" borderId="39" xfId="36" applyFont="1" applyBorder="1" applyAlignment="1">
      <alignment horizontal="center" vertical="center" wrapText="1" readingOrder="1"/>
    </xf>
    <xf numFmtId="0" fontId="39" fillId="0" borderId="38" xfId="36" applyFont="1" applyBorder="1" applyAlignment="1">
      <alignment horizontal="center" vertical="center" wrapText="1" readingOrder="1"/>
    </xf>
    <xf numFmtId="174" fontId="40" fillId="0" borderId="27" xfId="36" applyNumberFormat="1" applyFont="1" applyBorder="1" applyAlignment="1">
      <alignment horizontal="center" vertical="center" wrapText="1" readingOrder="1"/>
    </xf>
    <xf numFmtId="174" fontId="40" fillId="0" borderId="28" xfId="36" applyNumberFormat="1" applyFont="1" applyBorder="1" applyAlignment="1">
      <alignment horizontal="center" vertical="center" wrapText="1" readingOrder="1"/>
    </xf>
    <xf numFmtId="174" fontId="40" fillId="0" borderId="29" xfId="36" applyNumberFormat="1" applyFont="1" applyBorder="1" applyAlignment="1">
      <alignment horizontal="center" vertical="center" wrapText="1" readingOrder="1"/>
    </xf>
    <xf numFmtId="0" fontId="39" fillId="0" borderId="86" xfId="36" applyFont="1" applyBorder="1" applyAlignment="1">
      <alignment horizontal="center" vertical="center" wrapText="1" readingOrder="1"/>
    </xf>
    <xf numFmtId="0" fontId="39" fillId="0" borderId="80" xfId="36" applyFont="1" applyBorder="1" applyAlignment="1">
      <alignment horizontal="center" vertical="center" wrapText="1" readingOrder="1"/>
    </xf>
    <xf numFmtId="0" fontId="39" fillId="0" borderId="167" xfId="36" applyFont="1" applyBorder="1" applyAlignment="1">
      <alignment horizontal="center" vertical="center" wrapText="1" readingOrder="1"/>
    </xf>
    <xf numFmtId="0" fontId="39" fillId="0" borderId="90" xfId="36" applyFont="1" applyBorder="1" applyAlignment="1">
      <alignment horizontal="center" vertical="center" wrapText="1" readingOrder="1"/>
    </xf>
    <xf numFmtId="0" fontId="40" fillId="0" borderId="27" xfId="36" applyFont="1" applyBorder="1" applyAlignment="1">
      <alignment horizontal="center" vertical="center" wrapText="1" readingOrder="1"/>
    </xf>
    <xf numFmtId="0" fontId="40" fillId="0" borderId="28" xfId="36" applyFont="1" applyBorder="1" applyAlignment="1">
      <alignment horizontal="center" vertical="center" wrapText="1" readingOrder="1"/>
    </xf>
    <xf numFmtId="0" fontId="40" fillId="0" borderId="29" xfId="36" applyFont="1" applyBorder="1" applyAlignment="1">
      <alignment horizontal="center" vertical="center" wrapText="1" readingOrder="1"/>
    </xf>
    <xf numFmtId="0" fontId="39" fillId="0" borderId="87" xfId="36" applyFont="1" applyBorder="1" applyAlignment="1">
      <alignment horizontal="center" vertical="center" wrapText="1" readingOrder="1"/>
    </xf>
    <xf numFmtId="0" fontId="39" fillId="0" borderId="59" xfId="36" applyFont="1" applyBorder="1" applyAlignment="1">
      <alignment horizontal="center" vertical="center" wrapText="1" readingOrder="1"/>
    </xf>
    <xf numFmtId="0" fontId="39" fillId="0" borderId="91" xfId="36" applyFont="1" applyBorder="1" applyAlignment="1">
      <alignment horizontal="center" vertical="center" wrapText="1" readingOrder="1"/>
    </xf>
    <xf numFmtId="0" fontId="39" fillId="0" borderId="92" xfId="36" applyFont="1" applyBorder="1" applyAlignment="1">
      <alignment horizontal="center" vertical="center" wrapText="1" readingOrder="1"/>
    </xf>
    <xf numFmtId="0" fontId="39" fillId="0" borderId="93" xfId="36" applyFont="1" applyBorder="1" applyAlignment="1">
      <alignment horizontal="center" vertical="center" wrapText="1" readingOrder="1"/>
    </xf>
    <xf numFmtId="0" fontId="39" fillId="0" borderId="44" xfId="36" applyFont="1" applyBorder="1" applyAlignment="1">
      <alignment horizontal="center" vertical="center" wrapText="1" readingOrder="1"/>
    </xf>
    <xf numFmtId="0" fontId="39" fillId="0" borderId="95" xfId="36" applyFont="1" applyBorder="1" applyAlignment="1">
      <alignment horizontal="center" vertical="center" wrapText="1" readingOrder="1"/>
    </xf>
    <xf numFmtId="0" fontId="39" fillId="0" borderId="65" xfId="36" applyFont="1" applyBorder="1" applyAlignment="1">
      <alignment horizontal="center" vertical="center" wrapText="1" readingOrder="1"/>
    </xf>
    <xf numFmtId="0" fontId="39" fillId="0" borderId="66" xfId="36" applyFont="1" applyBorder="1" applyAlignment="1">
      <alignment horizontal="center" vertical="center" wrapText="1" readingOrder="1"/>
    </xf>
    <xf numFmtId="0" fontId="39" fillId="0" borderId="96" xfId="36" applyFont="1" applyBorder="1" applyAlignment="1">
      <alignment horizontal="center" vertical="center" wrapText="1" readingOrder="1"/>
    </xf>
    <xf numFmtId="0" fontId="39" fillId="0" borderId="97" xfId="36" applyFont="1" applyBorder="1" applyAlignment="1">
      <alignment horizontal="center" vertical="center" wrapText="1" readingOrder="1"/>
    </xf>
    <xf numFmtId="0" fontId="39" fillId="0" borderId="5" xfId="36" applyFont="1" applyBorder="1" applyAlignment="1">
      <alignment horizontal="center" vertical="center" readingOrder="1"/>
    </xf>
    <xf numFmtId="0" fontId="39" fillId="0" borderId="6" xfId="36" applyFont="1" applyBorder="1" applyAlignment="1">
      <alignment horizontal="center" vertical="center" readingOrder="1"/>
    </xf>
    <xf numFmtId="0" fontId="39" fillId="0" borderId="17" xfId="36" applyFont="1" applyBorder="1" applyAlignment="1">
      <alignment horizontal="center" vertical="center" readingOrder="1"/>
    </xf>
    <xf numFmtId="0" fontId="39" fillId="0" borderId="46" xfId="36" applyFont="1" applyBorder="1" applyAlignment="1">
      <alignment horizontal="center" vertical="center" wrapText="1" readingOrder="1"/>
    </xf>
    <xf numFmtId="0" fontId="39" fillId="0" borderId="47" xfId="36" applyFont="1" applyBorder="1" applyAlignment="1">
      <alignment horizontal="center" vertical="center" wrapText="1" readingOrder="1"/>
    </xf>
    <xf numFmtId="0" fontId="39" fillId="0" borderId="169" xfId="36" applyFont="1" applyBorder="1" applyAlignment="1">
      <alignment horizontal="center" vertical="center" wrapText="1" readingOrder="1"/>
    </xf>
    <xf numFmtId="0" fontId="39" fillId="0" borderId="168" xfId="36" applyFont="1" applyBorder="1" applyAlignment="1">
      <alignment horizontal="center" vertical="center" wrapText="1" readingOrder="1"/>
    </xf>
    <xf numFmtId="0" fontId="39" fillId="0" borderId="166" xfId="36" applyFont="1" applyBorder="1" applyAlignment="1">
      <alignment horizontal="center" vertical="center" wrapText="1" readingOrder="1"/>
    </xf>
    <xf numFmtId="0" fontId="2" fillId="0" borderId="80" xfId="21" applyBorder="1" applyAlignment="1">
      <alignment horizontal="center" vertical="center"/>
    </xf>
    <xf numFmtId="0" fontId="2" fillId="0" borderId="167" xfId="21" applyBorder="1" applyAlignment="1">
      <alignment horizontal="center" vertical="center"/>
    </xf>
    <xf numFmtId="0" fontId="39" fillId="0" borderId="5" xfId="36" applyFont="1" applyBorder="1" applyAlignment="1">
      <alignment horizontal="center" vertical="center" wrapText="1" readingOrder="1"/>
    </xf>
    <xf numFmtId="0" fontId="39" fillId="0" borderId="6" xfId="36" applyFont="1" applyBorder="1" applyAlignment="1">
      <alignment horizontal="center" vertical="center" wrapText="1" readingOrder="1"/>
    </xf>
    <xf numFmtId="0" fontId="39" fillId="0" borderId="17" xfId="36" applyFont="1" applyBorder="1" applyAlignment="1">
      <alignment horizontal="center" vertical="center" wrapText="1" readingOrder="1"/>
    </xf>
    <xf numFmtId="0" fontId="39" fillId="0" borderId="165" xfId="36" applyFont="1" applyBorder="1" applyAlignment="1">
      <alignment horizontal="center" vertical="center" wrapText="1" readingOrder="1"/>
    </xf>
    <xf numFmtId="0" fontId="2" fillId="0" borderId="79" xfId="21" applyBorder="1" applyAlignment="1">
      <alignment horizontal="center" vertical="center"/>
    </xf>
    <xf numFmtId="0" fontId="39" fillId="0" borderId="14" xfId="36" applyFont="1" applyBorder="1" applyAlignment="1">
      <alignment horizontal="left" vertical="top" wrapText="1" readingOrder="1"/>
    </xf>
    <xf numFmtId="0" fontId="42" fillId="0" borderId="14" xfId="36" applyFont="1" applyBorder="1" applyAlignment="1">
      <alignment horizontal="left" vertical="top" wrapText="1" readingOrder="1"/>
    </xf>
    <xf numFmtId="0" fontId="39" fillId="0" borderId="175" xfId="36" applyFont="1" applyBorder="1" applyAlignment="1">
      <alignment horizontal="center" vertical="center" wrapText="1" readingOrder="1"/>
    </xf>
    <xf numFmtId="0" fontId="44" fillId="3" borderId="6" xfId="36" applyFont="1" applyFill="1" applyBorder="1" applyAlignment="1">
      <alignment horizontal="center" vertical="center" wrapText="1" readingOrder="1"/>
    </xf>
    <xf numFmtId="0" fontId="44" fillId="3" borderId="122" xfId="36" applyFont="1" applyFill="1" applyBorder="1" applyAlignment="1">
      <alignment horizontal="center" vertical="center" wrapText="1" readingOrder="1"/>
    </xf>
    <xf numFmtId="0" fontId="44" fillId="3" borderId="177" xfId="36" applyFont="1" applyFill="1" applyBorder="1" applyAlignment="1">
      <alignment horizontal="center" vertical="center" wrapText="1" readingOrder="1"/>
    </xf>
    <xf numFmtId="0" fontId="41" fillId="2" borderId="107" xfId="36" applyFont="1" applyFill="1" applyBorder="1" applyAlignment="1">
      <alignment horizontal="center" vertical="center" wrapText="1" readingOrder="1"/>
    </xf>
    <xf numFmtId="0" fontId="41" fillId="2" borderId="108" xfId="36" applyFont="1" applyFill="1" applyBorder="1" applyAlignment="1">
      <alignment horizontal="center" vertical="center" wrapText="1" readingOrder="1"/>
    </xf>
    <xf numFmtId="0" fontId="41" fillId="2" borderId="109" xfId="36" applyFont="1" applyFill="1" applyBorder="1" applyAlignment="1">
      <alignment horizontal="center" vertical="center" wrapText="1" readingOrder="1"/>
    </xf>
    <xf numFmtId="0" fontId="41" fillId="2" borderId="143" xfId="36" applyFont="1" applyFill="1" applyBorder="1" applyAlignment="1">
      <alignment horizontal="center" vertical="center" wrapText="1" readingOrder="1"/>
    </xf>
    <xf numFmtId="0" fontId="41" fillId="2" borderId="122" xfId="36" applyFont="1" applyFill="1" applyBorder="1" applyAlignment="1">
      <alignment horizontal="center" vertical="center" wrapText="1" readingOrder="1"/>
    </xf>
    <xf numFmtId="0" fontId="41" fillId="2" borderId="178" xfId="36" applyFont="1" applyFill="1" applyBorder="1" applyAlignment="1">
      <alignment horizontal="center" vertical="center" wrapText="1" readingOrder="1"/>
    </xf>
    <xf numFmtId="0" fontId="41" fillId="2" borderId="110" xfId="36" applyFont="1" applyFill="1" applyBorder="1" applyAlignment="1">
      <alignment horizontal="center" vertical="center" wrapText="1" readingOrder="1"/>
    </xf>
    <xf numFmtId="0" fontId="41" fillId="2" borderId="179" xfId="36" applyFont="1" applyFill="1" applyBorder="1" applyAlignment="1">
      <alignment horizontal="center" vertical="center" wrapText="1" readingOrder="1"/>
    </xf>
    <xf numFmtId="0" fontId="4" fillId="2" borderId="112" xfId="21" applyFont="1" applyFill="1" applyBorder="1" applyAlignment="1">
      <alignment horizontal="center" vertical="center" wrapText="1"/>
    </xf>
    <xf numFmtId="0" fontId="4" fillId="2" borderId="108" xfId="21" applyFont="1" applyFill="1" applyBorder="1" applyAlignment="1">
      <alignment horizontal="center" vertical="center" wrapText="1"/>
    </xf>
    <xf numFmtId="0" fontId="4" fillId="2" borderId="180" xfId="21" applyFont="1" applyFill="1" applyBorder="1" applyAlignment="1">
      <alignment horizontal="center" vertical="center" wrapText="1"/>
    </xf>
    <xf numFmtId="0" fontId="4" fillId="2" borderId="122" xfId="21" applyFont="1" applyFill="1" applyBorder="1" applyAlignment="1">
      <alignment horizontal="center" vertical="center" wrapText="1"/>
    </xf>
    <xf numFmtId="0" fontId="4" fillId="2" borderId="111" xfId="21" applyFont="1" applyFill="1" applyBorder="1" applyAlignment="1">
      <alignment horizontal="center" vertical="center" wrapText="1"/>
    </xf>
    <xf numFmtId="0" fontId="4" fillId="2" borderId="181" xfId="21" applyFont="1" applyFill="1" applyBorder="1" applyAlignment="1">
      <alignment horizontal="center" vertical="center" wrapText="1"/>
    </xf>
    <xf numFmtId="0" fontId="41" fillId="2" borderId="112" xfId="36" applyFont="1" applyFill="1" applyBorder="1" applyAlignment="1">
      <alignment horizontal="center" vertical="center" wrapText="1" readingOrder="1"/>
    </xf>
    <xf numFmtId="0" fontId="41" fillId="2" borderId="113" xfId="36" applyFont="1" applyFill="1" applyBorder="1" applyAlignment="1">
      <alignment horizontal="center" vertical="center" wrapText="1" readingOrder="1"/>
    </xf>
    <xf numFmtId="0" fontId="41" fillId="2" borderId="180" xfId="36" applyFont="1" applyFill="1" applyBorder="1" applyAlignment="1">
      <alignment horizontal="center" vertical="center" wrapText="1" readingOrder="1"/>
    </xf>
    <xf numFmtId="0" fontId="41" fillId="2" borderId="144" xfId="36" applyFont="1" applyFill="1" applyBorder="1" applyAlignment="1">
      <alignment horizontal="center" vertical="center" wrapText="1" readingOrder="1"/>
    </xf>
    <xf numFmtId="0" fontId="41" fillId="4" borderId="171" xfId="36" applyFont="1" applyFill="1" applyBorder="1" applyAlignment="1">
      <alignment horizontal="center" vertical="center" wrapText="1" readingOrder="1"/>
    </xf>
    <xf numFmtId="0" fontId="41" fillId="4" borderId="172" xfId="36" applyFont="1" applyFill="1" applyBorder="1" applyAlignment="1">
      <alignment horizontal="center" vertical="center" wrapText="1" readingOrder="1"/>
    </xf>
    <xf numFmtId="0" fontId="41" fillId="4" borderId="173" xfId="36" applyFont="1" applyFill="1" applyBorder="1" applyAlignment="1">
      <alignment horizontal="center" vertical="center" wrapText="1" readingOrder="1"/>
    </xf>
    <xf numFmtId="0" fontId="39" fillId="0" borderId="174" xfId="36" applyFont="1" applyBorder="1" applyAlignment="1">
      <alignment horizontal="center" vertical="center" wrapText="1" readingOrder="1"/>
    </xf>
    <xf numFmtId="0" fontId="44" fillId="3" borderId="0" xfId="36" applyFont="1" applyFill="1" applyAlignment="1">
      <alignment horizontal="center" vertical="center" wrapText="1" readingOrder="1"/>
    </xf>
    <xf numFmtId="0" fontId="39" fillId="0" borderId="126" xfId="36" applyFont="1" applyBorder="1" applyAlignment="1">
      <alignment horizontal="center" vertical="center" wrapText="1" readingOrder="1"/>
    </xf>
    <xf numFmtId="0" fontId="39" fillId="0" borderId="108" xfId="36" applyFont="1" applyBorder="1" applyAlignment="1">
      <alignment horizontal="center" vertical="center" wrapText="1" readingOrder="1"/>
    </xf>
    <xf numFmtId="0" fontId="39" fillId="0" borderId="127" xfId="36" applyFont="1" applyBorder="1" applyAlignment="1">
      <alignment horizontal="center" vertical="center" wrapText="1" readingOrder="1"/>
    </xf>
    <xf numFmtId="0" fontId="39" fillId="0" borderId="118" xfId="36" applyFont="1" applyBorder="1" applyAlignment="1">
      <alignment horizontal="center" vertical="center" wrapText="1" readingOrder="1"/>
    </xf>
    <xf numFmtId="0" fontId="39" fillId="0" borderId="54" xfId="36" applyFont="1" applyBorder="1" applyAlignment="1">
      <alignment horizontal="center" vertical="center" wrapText="1" readingOrder="1"/>
    </xf>
    <xf numFmtId="0" fontId="2" fillId="0" borderId="24" xfId="21" applyBorder="1" applyAlignment="1">
      <alignment horizontal="center" vertical="center"/>
    </xf>
    <xf numFmtId="0" fontId="2" fillId="0" borderId="25" xfId="21" applyBorder="1" applyAlignment="1">
      <alignment horizontal="center" vertical="center"/>
    </xf>
    <xf numFmtId="0" fontId="2" fillId="0" borderId="26" xfId="21" applyBorder="1" applyAlignment="1">
      <alignment horizontal="center" vertical="center"/>
    </xf>
    <xf numFmtId="0" fontId="39" fillId="0" borderId="133" xfId="36" applyFont="1" applyBorder="1" applyAlignment="1">
      <alignment horizontal="center" vertical="center" wrapText="1" readingOrder="1"/>
    </xf>
    <xf numFmtId="0" fontId="39" fillId="0" borderId="123" xfId="36" applyFont="1" applyBorder="1" applyAlignment="1">
      <alignment horizontal="center" vertical="center" wrapText="1" readingOrder="1"/>
    </xf>
    <xf numFmtId="0" fontId="39" fillId="0" borderId="124" xfId="36" applyFont="1" applyBorder="1" applyAlignment="1">
      <alignment horizontal="center" vertical="center" wrapText="1" readingOrder="1"/>
    </xf>
    <xf numFmtId="0" fontId="39" fillId="0" borderId="125" xfId="36" applyFont="1" applyBorder="1" applyAlignment="1">
      <alignment horizontal="center" vertical="center" wrapText="1" readingOrder="1"/>
    </xf>
    <xf numFmtId="0" fontId="39" fillId="0" borderId="119" xfId="36" applyFont="1" applyBorder="1" applyAlignment="1">
      <alignment horizontal="center" vertical="center" wrapText="1" readingOrder="1"/>
    </xf>
    <xf numFmtId="0" fontId="39" fillId="0" borderId="136" xfId="36" applyFont="1" applyBorder="1" applyAlignment="1">
      <alignment horizontal="center" vertical="center" wrapText="1" readingOrder="1"/>
    </xf>
    <xf numFmtId="0" fontId="39" fillId="0" borderId="131" xfId="36" applyFont="1" applyBorder="1" applyAlignment="1">
      <alignment horizontal="center" vertical="center" wrapText="1" readingOrder="1"/>
    </xf>
    <xf numFmtId="0" fontId="39" fillId="0" borderId="132" xfId="36" applyFont="1" applyBorder="1" applyAlignment="1">
      <alignment horizontal="center" vertical="center" wrapText="1" readingOrder="1"/>
    </xf>
    <xf numFmtId="0" fontId="2" fillId="0" borderId="126" xfId="21" applyBorder="1" applyAlignment="1">
      <alignment horizontal="center" vertical="center"/>
    </xf>
    <xf numFmtId="0" fontId="2" fillId="0" borderId="108" xfId="21" applyBorder="1" applyAlignment="1">
      <alignment horizontal="center" vertical="center"/>
    </xf>
    <xf numFmtId="0" fontId="2" fillId="0" borderId="7" xfId="21" applyBorder="1" applyAlignment="1">
      <alignment horizontal="center" vertical="center"/>
    </xf>
    <xf numFmtId="0" fontId="2" fillId="0" borderId="0" xfId="21" applyAlignment="1">
      <alignment horizontal="center" vertical="center"/>
    </xf>
    <xf numFmtId="0" fontId="44" fillId="5" borderId="121" xfId="36" applyFont="1" applyFill="1" applyBorder="1" applyAlignment="1">
      <alignment horizontal="center" vertical="center" wrapText="1" readingOrder="1"/>
    </xf>
    <xf numFmtId="0" fontId="44" fillId="5" borderId="137" xfId="36" applyFont="1" applyFill="1" applyBorder="1" applyAlignment="1">
      <alignment horizontal="center" vertical="center" wrapText="1" readingOrder="1"/>
    </xf>
    <xf numFmtId="0" fontId="41" fillId="2" borderId="114" xfId="36" applyFont="1" applyFill="1" applyBorder="1" applyAlignment="1">
      <alignment horizontal="center" vertical="center" wrapText="1" readingOrder="1"/>
    </xf>
    <xf numFmtId="0" fontId="41" fillId="2" borderId="47" xfId="36" applyFont="1" applyFill="1" applyBorder="1" applyAlignment="1">
      <alignment horizontal="center" vertical="center" wrapText="1" readingOrder="1"/>
    </xf>
    <xf numFmtId="0" fontId="41" fillId="2" borderId="48" xfId="36" applyFont="1" applyFill="1" applyBorder="1" applyAlignment="1">
      <alignment horizontal="center" vertical="center" wrapText="1" readingOrder="1"/>
    </xf>
    <xf numFmtId="0" fontId="41" fillId="2" borderId="76" xfId="36" applyFont="1" applyFill="1" applyBorder="1" applyAlignment="1">
      <alignment horizontal="center" vertical="center" wrapText="1" readingOrder="1"/>
    </xf>
    <xf numFmtId="0" fontId="41" fillId="2" borderId="14" xfId="36" applyFont="1" applyFill="1" applyBorder="1" applyAlignment="1">
      <alignment horizontal="center" vertical="center" wrapText="1" readingOrder="1"/>
    </xf>
    <xf numFmtId="0" fontId="41" fillId="2" borderId="13" xfId="36" applyFont="1" applyFill="1" applyBorder="1" applyAlignment="1">
      <alignment horizontal="center" vertical="center" wrapText="1" readingOrder="1"/>
    </xf>
    <xf numFmtId="0" fontId="41" fillId="2" borderId="115" xfId="36" applyFont="1" applyFill="1" applyBorder="1" applyAlignment="1">
      <alignment horizontal="center" vertical="center" wrapText="1" readingOrder="1"/>
    </xf>
    <xf numFmtId="0" fontId="39" fillId="0" borderId="117" xfId="36" applyFont="1" applyBorder="1" applyAlignment="1">
      <alignment horizontal="center" vertical="center" wrapText="1" readingOrder="1"/>
    </xf>
    <xf numFmtId="0" fontId="4" fillId="2" borderId="13" xfId="21" applyFont="1" applyFill="1" applyBorder="1" applyAlignment="1">
      <alignment horizontal="center" vertical="center" wrapText="1"/>
    </xf>
    <xf numFmtId="0" fontId="4" fillId="2" borderId="14" xfId="21" applyFont="1" applyFill="1" applyBorder="1" applyAlignment="1">
      <alignment horizontal="center" vertical="center" wrapText="1"/>
    </xf>
    <xf numFmtId="0" fontId="4" fillId="2" borderId="15" xfId="21" applyFont="1" applyFill="1" applyBorder="1" applyAlignment="1">
      <alignment horizontal="center" vertical="center" wrapText="1"/>
    </xf>
    <xf numFmtId="0" fontId="39" fillId="0" borderId="116" xfId="36" applyFont="1" applyBorder="1" applyAlignment="1">
      <alignment horizontal="center" vertical="center" wrapText="1" readingOrder="1"/>
    </xf>
    <xf numFmtId="0" fontId="39" fillId="0" borderId="67" xfId="36" applyFont="1" applyBorder="1" applyAlignment="1">
      <alignment horizontal="center" vertical="center" wrapText="1" readingOrder="1"/>
    </xf>
    <xf numFmtId="0" fontId="39" fillId="0" borderId="78" xfId="36" applyFont="1" applyBorder="1" applyAlignment="1">
      <alignment horizontal="center" vertical="center" wrapText="1" readingOrder="1"/>
    </xf>
    <xf numFmtId="0" fontId="39" fillId="0" borderId="68" xfId="36" applyFont="1" applyBorder="1" applyAlignment="1">
      <alignment horizontal="center" vertical="center" wrapText="1" readingOrder="1"/>
    </xf>
    <xf numFmtId="0" fontId="2" fillId="0" borderId="22" xfId="21" applyBorder="1" applyAlignment="1">
      <alignment horizontal="center" vertical="center"/>
    </xf>
    <xf numFmtId="0" fontId="2" fillId="0" borderId="4" xfId="21" applyBorder="1" applyAlignment="1">
      <alignment horizontal="center" vertical="center"/>
    </xf>
    <xf numFmtId="0" fontId="39" fillId="0" borderId="128" xfId="36" applyFont="1" applyBorder="1" applyAlignment="1">
      <alignment horizontal="center" vertical="center" wrapText="1" readingOrder="1"/>
    </xf>
    <xf numFmtId="0" fontId="39" fillId="0" borderId="129" xfId="36" applyFont="1" applyBorder="1" applyAlignment="1">
      <alignment horizontal="center" vertical="center" wrapText="1" readingOrder="1"/>
    </xf>
    <xf numFmtId="0" fontId="39" fillId="0" borderId="130" xfId="36" applyFont="1" applyBorder="1" applyAlignment="1">
      <alignment horizontal="center" vertical="center" wrapText="1" readingOrder="1"/>
    </xf>
    <xf numFmtId="0" fontId="39" fillId="0" borderId="138" xfId="36" applyFont="1" applyBorder="1" applyAlignment="1">
      <alignment horizontal="center" vertical="center" wrapText="1" readingOrder="1"/>
    </xf>
    <xf numFmtId="0" fontId="44" fillId="3" borderId="121" xfId="36" applyFont="1" applyFill="1" applyBorder="1" applyAlignment="1">
      <alignment horizontal="center" vertical="center" wrapText="1" readingOrder="1"/>
    </xf>
    <xf numFmtId="0" fontId="39" fillId="5" borderId="25" xfId="36" applyFont="1" applyFill="1" applyBorder="1" applyAlignment="1">
      <alignment horizontal="center" vertical="center" wrapText="1" readingOrder="1"/>
    </xf>
    <xf numFmtId="0" fontId="39" fillId="0" borderId="135" xfId="36" applyFont="1" applyBorder="1" applyAlignment="1">
      <alignment horizontal="center" vertical="center" wrapText="1" readingOrder="1"/>
    </xf>
    <xf numFmtId="0" fontId="4" fillId="4" borderId="171" xfId="21" applyFont="1" applyFill="1" applyBorder="1" applyAlignment="1">
      <alignment horizontal="center" vertical="center"/>
    </xf>
    <xf numFmtId="0" fontId="4" fillId="4" borderId="172" xfId="21" applyFont="1" applyFill="1" applyBorder="1" applyAlignment="1">
      <alignment horizontal="center" vertical="center"/>
    </xf>
    <xf numFmtId="0" fontId="4" fillId="4" borderId="173" xfId="21" applyFont="1" applyFill="1" applyBorder="1" applyAlignment="1">
      <alignment horizontal="center" vertical="center"/>
    </xf>
    <xf numFmtId="0" fontId="39" fillId="0" borderId="145" xfId="36" applyFont="1" applyBorder="1" applyAlignment="1">
      <alignment horizontal="center" vertical="center" wrapText="1" readingOrder="1"/>
    </xf>
    <xf numFmtId="0" fontId="39" fillId="0" borderId="164" xfId="36" applyFont="1" applyBorder="1" applyAlignment="1">
      <alignment horizontal="center" vertical="center" wrapText="1" readingOrder="1"/>
    </xf>
    <xf numFmtId="0" fontId="39" fillId="0" borderId="162" xfId="36" applyFont="1" applyBorder="1" applyAlignment="1">
      <alignment horizontal="center" vertical="center" wrapText="1" readingOrder="1"/>
    </xf>
    <xf numFmtId="0" fontId="39" fillId="0" borderId="163" xfId="36" applyFont="1" applyBorder="1" applyAlignment="1">
      <alignment horizontal="center" vertical="center" wrapText="1" readingOrder="1"/>
    </xf>
    <xf numFmtId="0" fontId="39" fillId="0" borderId="21" xfId="36" applyFont="1" applyBorder="1" applyAlignment="1">
      <alignment horizontal="left" vertical="center" readingOrder="1"/>
    </xf>
    <xf numFmtId="0" fontId="39" fillId="0" borderId="2" xfId="36" applyFont="1" applyBorder="1" applyAlignment="1">
      <alignment horizontal="left" vertical="center" readingOrder="1"/>
    </xf>
    <xf numFmtId="0" fontId="39" fillId="0" borderId="160" xfId="36" applyFont="1" applyBorder="1" applyAlignment="1">
      <alignment horizontal="center" vertical="center" wrapText="1" readingOrder="1"/>
    </xf>
    <xf numFmtId="0" fontId="39" fillId="0" borderId="161" xfId="36" applyFont="1" applyBorder="1" applyAlignment="1">
      <alignment horizontal="center" vertical="center" wrapText="1" readingOrder="1"/>
    </xf>
    <xf numFmtId="0" fontId="39" fillId="0" borderId="142" xfId="36" applyFont="1" applyBorder="1" applyAlignment="1">
      <alignment horizontal="center" vertical="center" wrapText="1" readingOrder="1"/>
    </xf>
    <xf numFmtId="0" fontId="2" fillId="0" borderId="146" xfId="21" applyBorder="1" applyAlignment="1">
      <alignment horizontal="center" vertical="center"/>
    </xf>
    <xf numFmtId="0" fontId="2" fillId="0" borderId="56" xfId="21" applyBorder="1" applyAlignment="1">
      <alignment horizontal="center" vertical="center"/>
    </xf>
    <xf numFmtId="0" fontId="39" fillId="3" borderId="121" xfId="36" applyFont="1" applyFill="1" applyBorder="1" applyAlignment="1">
      <alignment horizontal="center" vertical="center" wrapText="1" readingOrder="1"/>
    </xf>
    <xf numFmtId="0" fontId="39" fillId="3" borderId="137" xfId="36" applyFont="1" applyFill="1" applyBorder="1" applyAlignment="1">
      <alignment horizontal="center" vertical="center" wrapText="1" readingOrder="1"/>
    </xf>
    <xf numFmtId="0" fontId="2" fillId="0" borderId="128" xfId="21" applyBorder="1" applyAlignment="1">
      <alignment horizontal="center" vertical="center"/>
    </xf>
    <xf numFmtId="0" fontId="2" fillId="0" borderId="129" xfId="21" applyBorder="1" applyAlignment="1">
      <alignment horizontal="center" vertical="center"/>
    </xf>
    <xf numFmtId="0" fontId="2" fillId="0" borderId="130" xfId="21" applyBorder="1" applyAlignment="1">
      <alignment horizontal="center" vertical="center"/>
    </xf>
    <xf numFmtId="0" fontId="41" fillId="2" borderId="111" xfId="36" applyFont="1" applyFill="1" applyBorder="1" applyAlignment="1">
      <alignment horizontal="center" vertical="center" wrapText="1" readingOrder="1"/>
    </xf>
    <xf numFmtId="0" fontId="41" fillId="2" borderId="15" xfId="36" applyFont="1" applyFill="1" applyBorder="1" applyAlignment="1">
      <alignment horizontal="center" vertical="center" wrapText="1" readingOrder="1"/>
    </xf>
    <xf numFmtId="0" fontId="40" fillId="0" borderId="0" xfId="36" applyFont="1" applyAlignment="1">
      <alignment horizontal="center" vertical="center" wrapText="1" readingOrder="1"/>
    </xf>
    <xf numFmtId="0" fontId="39" fillId="0" borderId="134" xfId="36" applyFont="1" applyBorder="1" applyAlignment="1">
      <alignment horizontal="center" vertical="center" wrapText="1" readingOrder="1"/>
    </xf>
    <xf numFmtId="0" fontId="2" fillId="5" borderId="24" xfId="21" applyFill="1" applyBorder="1" applyAlignment="1">
      <alignment horizontal="center" vertical="center"/>
    </xf>
    <xf numFmtId="0" fontId="2" fillId="5" borderId="25" xfId="21" applyFill="1" applyBorder="1" applyAlignment="1">
      <alignment horizontal="center" vertical="center"/>
    </xf>
    <xf numFmtId="0" fontId="2" fillId="5" borderId="26" xfId="21" applyFill="1" applyBorder="1" applyAlignment="1">
      <alignment horizontal="center" vertical="center"/>
    </xf>
    <xf numFmtId="0" fontId="2" fillId="5" borderId="128" xfId="21" applyFill="1" applyBorder="1" applyAlignment="1">
      <alignment horizontal="center" vertical="center"/>
    </xf>
    <xf numFmtId="0" fontId="2" fillId="5" borderId="129" xfId="21" applyFill="1" applyBorder="1" applyAlignment="1">
      <alignment horizontal="center" vertical="center"/>
    </xf>
    <xf numFmtId="0" fontId="2" fillId="5" borderId="130" xfId="21" applyFill="1" applyBorder="1" applyAlignment="1">
      <alignment horizontal="center" vertical="center"/>
    </xf>
    <xf numFmtId="0" fontId="39" fillId="5" borderId="121" xfId="36" applyFont="1" applyFill="1" applyBorder="1" applyAlignment="1">
      <alignment horizontal="center" vertical="center" wrapText="1" readingOrder="1"/>
    </xf>
    <xf numFmtId="0" fontId="39" fillId="5" borderId="137" xfId="36" applyFont="1" applyFill="1" applyBorder="1" applyAlignment="1">
      <alignment horizontal="center" vertical="center" wrapText="1" readingOrder="1"/>
    </xf>
  </cellXfs>
  <cellStyles count="45">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_MOV-5 2 2" xfId="44"/>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7</xdr:col>
      <xdr:colOff>14967</xdr:colOff>
      <xdr:row>3</xdr:row>
      <xdr:rowOff>561975</xdr:rowOff>
    </xdr:to>
    <xdr:pic>
      <xdr:nvPicPr>
        <xdr:cNvPr id="7" name="Picture 6" descr="oilco">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34</xdr:col>
      <xdr:colOff>10886</xdr:colOff>
      <xdr:row>3</xdr:row>
      <xdr:rowOff>142875</xdr:rowOff>
    </xdr:to>
    <xdr:pic>
      <xdr:nvPicPr>
        <xdr:cNvPr id="8" name="Picture 7">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59870</xdr:colOff>
      <xdr:row>3</xdr:row>
      <xdr:rowOff>800100</xdr:rowOff>
    </xdr:to>
    <xdr:pic>
      <xdr:nvPicPr>
        <xdr:cNvPr id="9" name="Picture 8">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35</xdr:col>
      <xdr:colOff>195943</xdr:colOff>
      <xdr:row>3</xdr:row>
      <xdr:rowOff>828675</xdr:rowOff>
    </xdr:to>
    <xdr:pic>
      <xdr:nvPicPr>
        <xdr:cNvPr id="10" name="Picture 9">
          <a:extLst>
            <a:ext uri="{FF2B5EF4-FFF2-40B4-BE49-F238E27FC236}">
              <a16:creationId xmlns:a16="http://schemas.microsoft.com/office/drawing/2014/main" xmlns=""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7</xdr:col>
      <xdr:colOff>14967</xdr:colOff>
      <xdr:row>3</xdr:row>
      <xdr:rowOff>590550</xdr:rowOff>
    </xdr:to>
    <xdr:pic>
      <xdr:nvPicPr>
        <xdr:cNvPr id="8" name="Picture 7" descr="oilco">
          <a:extLst>
            <a:ext uri="{FF2B5EF4-FFF2-40B4-BE49-F238E27FC236}">
              <a16:creationId xmlns:a16="http://schemas.microsoft.com/office/drawing/2014/main" xmlns="" id="{00000000-0008-0000-0100-000008000000}"/>
            </a:ext>
          </a:extLst>
        </xdr:cNvPr>
        <xdr:cNvPicPr/>
      </xdr:nvPicPr>
      <xdr:blipFill>
        <a:blip xmlns:r="http://schemas.openxmlformats.org/officeDocument/2006/relationships" r:embed="rId1" cstate="print"/>
        <a:srcRect/>
        <a:stretch>
          <a:fillRect/>
        </a:stretch>
      </xdr:blipFill>
      <xdr:spPr bwMode="auto">
        <a:xfrm>
          <a:off x="561974" y="219075"/>
          <a:ext cx="1186543"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34</xdr:col>
      <xdr:colOff>10886</xdr:colOff>
      <xdr:row>3</xdr:row>
      <xdr:rowOff>47625</xdr:rowOff>
    </xdr:to>
    <xdr:pic>
      <xdr:nvPicPr>
        <xdr:cNvPr id="9" name="Picture 8">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3824" y="123825"/>
          <a:ext cx="687162" cy="590550"/>
        </a:xfrm>
        <a:prstGeom prst="rect">
          <a:avLst/>
        </a:prstGeom>
      </xdr:spPr>
    </xdr:pic>
    <xdr:clientData/>
  </xdr:twoCellAnchor>
  <xdr:twoCellAnchor editAs="oneCell">
    <xdr:from>
      <xdr:col>28</xdr:col>
      <xdr:colOff>161924</xdr:colOff>
      <xdr:row>3</xdr:row>
      <xdr:rowOff>323850</xdr:rowOff>
    </xdr:from>
    <xdr:to>
      <xdr:col>32</xdr:col>
      <xdr:colOff>59870</xdr:colOff>
      <xdr:row>3</xdr:row>
      <xdr:rowOff>800100</xdr:rowOff>
    </xdr:to>
    <xdr:pic>
      <xdr:nvPicPr>
        <xdr:cNvPr id="10" name="Picture 9">
          <a:extLst>
            <a:ext uri="{FF2B5EF4-FFF2-40B4-BE49-F238E27FC236}">
              <a16:creationId xmlns:a16="http://schemas.microsoft.com/office/drawing/2014/main" xmlns="" id="{00000000-0008-0000-0100-00000A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96124" y="895350"/>
          <a:ext cx="888546" cy="476250"/>
        </a:xfrm>
        <a:prstGeom prst="rect">
          <a:avLst/>
        </a:prstGeom>
        <a:noFill/>
        <a:ln>
          <a:noFill/>
        </a:ln>
      </xdr:spPr>
    </xdr:pic>
    <xdr:clientData/>
  </xdr:twoCellAnchor>
  <xdr:twoCellAnchor editAs="oneCell">
    <xdr:from>
      <xdr:col>32</xdr:col>
      <xdr:colOff>180975</xdr:colOff>
      <xdr:row>3</xdr:row>
      <xdr:rowOff>381000</xdr:rowOff>
    </xdr:from>
    <xdr:to>
      <xdr:col>35</xdr:col>
      <xdr:colOff>195943</xdr:colOff>
      <xdr:row>3</xdr:row>
      <xdr:rowOff>828675</xdr:rowOff>
    </xdr:to>
    <xdr:pic>
      <xdr:nvPicPr>
        <xdr:cNvPr id="11" name="Picture 10">
          <a:extLst>
            <a:ext uri="{FF2B5EF4-FFF2-40B4-BE49-F238E27FC236}">
              <a16:creationId xmlns:a16="http://schemas.microsoft.com/office/drawing/2014/main" xmlns="" id="{00000000-0008-0000-0100-00000B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05775" y="952500"/>
          <a:ext cx="757918"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7</xdr:col>
      <xdr:colOff>14967</xdr:colOff>
      <xdr:row>3</xdr:row>
      <xdr:rowOff>590550</xdr:rowOff>
    </xdr:to>
    <xdr:pic>
      <xdr:nvPicPr>
        <xdr:cNvPr id="6" name="Picture 5" descr="oilco">
          <a:extLst>
            <a:ext uri="{FF2B5EF4-FFF2-40B4-BE49-F238E27FC236}">
              <a16:creationId xmlns:a16="http://schemas.microsoft.com/office/drawing/2014/main" xmlns="" id="{00000000-0008-0000-0200-000006000000}"/>
            </a:ext>
          </a:extLst>
        </xdr:cNvPr>
        <xdr:cNvPicPr/>
      </xdr:nvPicPr>
      <xdr:blipFill>
        <a:blip xmlns:r="http://schemas.openxmlformats.org/officeDocument/2006/relationships" r:embed="rId1" cstate="print"/>
        <a:srcRect/>
        <a:stretch>
          <a:fillRect/>
        </a:stretch>
      </xdr:blipFill>
      <xdr:spPr bwMode="auto">
        <a:xfrm>
          <a:off x="561974" y="342900"/>
          <a:ext cx="1186543"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34</xdr:col>
      <xdr:colOff>10886</xdr:colOff>
      <xdr:row>3</xdr:row>
      <xdr:rowOff>47625</xdr:rowOff>
    </xdr:to>
    <xdr:pic>
      <xdr:nvPicPr>
        <xdr:cNvPr id="7" name="Picture 6">
          <a:extLst>
            <a:ext uri="{FF2B5EF4-FFF2-40B4-BE49-F238E27FC236}">
              <a16:creationId xmlns:a16="http://schemas.microsoft.com/office/drawing/2014/main" xmlns="" id="{00000000-0008-0000-02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3824" y="123825"/>
          <a:ext cx="687162" cy="590550"/>
        </a:xfrm>
        <a:prstGeom prst="rect">
          <a:avLst/>
        </a:prstGeom>
      </xdr:spPr>
    </xdr:pic>
    <xdr:clientData/>
  </xdr:twoCellAnchor>
  <xdr:twoCellAnchor editAs="oneCell">
    <xdr:from>
      <xdr:col>28</xdr:col>
      <xdr:colOff>161924</xdr:colOff>
      <xdr:row>3</xdr:row>
      <xdr:rowOff>323850</xdr:rowOff>
    </xdr:from>
    <xdr:to>
      <xdr:col>32</xdr:col>
      <xdr:colOff>59870</xdr:colOff>
      <xdr:row>3</xdr:row>
      <xdr:rowOff>800100</xdr:rowOff>
    </xdr:to>
    <xdr:pic>
      <xdr:nvPicPr>
        <xdr:cNvPr id="8" name="Picture 7">
          <a:extLst>
            <a:ext uri="{FF2B5EF4-FFF2-40B4-BE49-F238E27FC236}">
              <a16:creationId xmlns:a16="http://schemas.microsoft.com/office/drawing/2014/main" xmlns="" id="{00000000-0008-0000-0200-000008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96124" y="990600"/>
          <a:ext cx="888546" cy="476250"/>
        </a:xfrm>
        <a:prstGeom prst="rect">
          <a:avLst/>
        </a:prstGeom>
        <a:noFill/>
        <a:ln>
          <a:noFill/>
        </a:ln>
      </xdr:spPr>
    </xdr:pic>
    <xdr:clientData/>
  </xdr:twoCellAnchor>
  <xdr:twoCellAnchor editAs="oneCell">
    <xdr:from>
      <xdr:col>32</xdr:col>
      <xdr:colOff>180975</xdr:colOff>
      <xdr:row>3</xdr:row>
      <xdr:rowOff>381000</xdr:rowOff>
    </xdr:from>
    <xdr:to>
      <xdr:col>35</xdr:col>
      <xdr:colOff>195943</xdr:colOff>
      <xdr:row>3</xdr:row>
      <xdr:rowOff>828675</xdr:rowOff>
    </xdr:to>
    <xdr:pic>
      <xdr:nvPicPr>
        <xdr:cNvPr id="9" name="Picture 8">
          <a:extLst>
            <a:ext uri="{FF2B5EF4-FFF2-40B4-BE49-F238E27FC236}">
              <a16:creationId xmlns:a16="http://schemas.microsoft.com/office/drawing/2014/main" xmlns="" id="{00000000-0008-0000-0200-000009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05775" y="1047750"/>
          <a:ext cx="757918"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236764</xdr:colOff>
      <xdr:row>0</xdr:row>
      <xdr:rowOff>210911</xdr:rowOff>
    </xdr:from>
    <xdr:to>
      <xdr:col>7</xdr:col>
      <xdr:colOff>46366</xdr:colOff>
      <xdr:row>3</xdr:row>
      <xdr:rowOff>316472</xdr:rowOff>
    </xdr:to>
    <xdr:pic>
      <xdr:nvPicPr>
        <xdr:cNvPr id="23" name="Picture 22" descr="oilco">
          <a:extLst>
            <a:ext uri="{FF2B5EF4-FFF2-40B4-BE49-F238E27FC236}">
              <a16:creationId xmlns:a16="http://schemas.microsoft.com/office/drawing/2014/main" xmlns="" id="{00000000-0008-0000-0300-000017000000}"/>
            </a:ext>
          </a:extLst>
        </xdr:cNvPr>
        <xdr:cNvPicPr/>
      </xdr:nvPicPr>
      <xdr:blipFill>
        <a:blip xmlns:r="http://schemas.openxmlformats.org/officeDocument/2006/relationships" r:embed="rId1" cstate="print"/>
        <a:srcRect/>
        <a:stretch>
          <a:fillRect/>
        </a:stretch>
      </xdr:blipFill>
      <xdr:spPr bwMode="auto">
        <a:xfrm>
          <a:off x="732064" y="210911"/>
          <a:ext cx="1047852"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10887</xdr:colOff>
      <xdr:row>3</xdr:row>
      <xdr:rowOff>38100</xdr:rowOff>
    </xdr:to>
    <xdr:pic>
      <xdr:nvPicPr>
        <xdr:cNvPr id="24" name="Picture 23">
          <a:extLst>
            <a:ext uri="{FF2B5EF4-FFF2-40B4-BE49-F238E27FC236}">
              <a16:creationId xmlns:a16="http://schemas.microsoft.com/office/drawing/2014/main" xmlns="" id="{00000000-0008-0000-0300-00001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68100" y="114300"/>
          <a:ext cx="696687" cy="590550"/>
        </a:xfrm>
        <a:prstGeom prst="rect">
          <a:avLst/>
        </a:prstGeom>
      </xdr:spPr>
    </xdr:pic>
    <xdr:clientData/>
  </xdr:twoCellAnchor>
  <xdr:twoCellAnchor editAs="oneCell">
    <xdr:from>
      <xdr:col>28</xdr:col>
      <xdr:colOff>66675</xdr:colOff>
      <xdr:row>3</xdr:row>
      <xdr:rowOff>66675</xdr:rowOff>
    </xdr:from>
    <xdr:to>
      <xdr:col>31</xdr:col>
      <xdr:colOff>214991</xdr:colOff>
      <xdr:row>3</xdr:row>
      <xdr:rowOff>542925</xdr:rowOff>
    </xdr:to>
    <xdr:pic>
      <xdr:nvPicPr>
        <xdr:cNvPr id="25" name="Picture 24">
          <a:extLst>
            <a:ext uri="{FF2B5EF4-FFF2-40B4-BE49-F238E27FC236}">
              <a16:creationId xmlns:a16="http://schemas.microsoft.com/office/drawing/2014/main" xmlns="" id="{00000000-0008-0000-0300-00001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34675" y="733425"/>
          <a:ext cx="891267" cy="476250"/>
        </a:xfrm>
        <a:prstGeom prst="rect">
          <a:avLst/>
        </a:prstGeom>
        <a:noFill/>
        <a:ln>
          <a:noFill/>
        </a:ln>
      </xdr:spPr>
    </xdr:pic>
    <xdr:clientData/>
  </xdr:twoCellAnchor>
  <xdr:twoCellAnchor editAs="oneCell">
    <xdr:from>
      <xdr:col>33</xdr:col>
      <xdr:colOff>104775</xdr:colOff>
      <xdr:row>3</xdr:row>
      <xdr:rowOff>85725</xdr:rowOff>
    </xdr:from>
    <xdr:to>
      <xdr:col>36</xdr:col>
      <xdr:colOff>117021</xdr:colOff>
      <xdr:row>3</xdr:row>
      <xdr:rowOff>533400</xdr:rowOff>
    </xdr:to>
    <xdr:pic>
      <xdr:nvPicPr>
        <xdr:cNvPr id="26" name="Picture 25">
          <a:extLst>
            <a:ext uri="{FF2B5EF4-FFF2-40B4-BE49-F238E27FC236}">
              <a16:creationId xmlns:a16="http://schemas.microsoft.com/office/drawing/2014/main" xmlns="" id="{00000000-0008-0000-0300-00001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011025" y="752475"/>
          <a:ext cx="755196" cy="447675"/>
        </a:xfrm>
        <a:prstGeom prst="rect">
          <a:avLst/>
        </a:prstGeom>
        <a:noFill/>
        <a:ln>
          <a:noFill/>
        </a:ln>
      </xdr:spPr>
    </xdr:pic>
    <xdr:clientData/>
  </xdr:twoCellAnchor>
  <xdr:twoCellAnchor>
    <xdr:from>
      <xdr:col>28</xdr:col>
      <xdr:colOff>67235</xdr:colOff>
      <xdr:row>41</xdr:row>
      <xdr:rowOff>78441</xdr:rowOff>
    </xdr:from>
    <xdr:to>
      <xdr:col>30</xdr:col>
      <xdr:colOff>216914</xdr:colOff>
      <xdr:row>42</xdr:row>
      <xdr:rowOff>168089</xdr:rowOff>
    </xdr:to>
    <xdr:sp macro="" textlink="">
      <xdr:nvSpPr>
        <xdr:cNvPr id="27" name="Isosceles Triangle 26">
          <a:extLst>
            <a:ext uri="{FF2B5EF4-FFF2-40B4-BE49-F238E27FC236}">
              <a16:creationId xmlns:a16="http://schemas.microsoft.com/office/drawing/2014/main" xmlns="" id="{00000000-0008-0000-0300-00001B000000}"/>
            </a:ext>
          </a:extLst>
        </xdr:cNvPr>
        <xdr:cNvSpPr/>
      </xdr:nvSpPr>
      <xdr:spPr>
        <a:xfrm>
          <a:off x="10735235" y="18982765"/>
          <a:ext cx="642738" cy="470648"/>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D04</a:t>
          </a:r>
        </a:p>
      </xdr:txBody>
    </xdr:sp>
    <xdr:clientData/>
  </xdr:twoCellAnchor>
  <xdr:twoCellAnchor>
    <xdr:from>
      <xdr:col>26</xdr:col>
      <xdr:colOff>132696</xdr:colOff>
      <xdr:row>12</xdr:row>
      <xdr:rowOff>259773</xdr:rowOff>
    </xdr:from>
    <xdr:to>
      <xdr:col>28</xdr:col>
      <xdr:colOff>70742</xdr:colOff>
      <xdr:row>14</xdr:row>
      <xdr:rowOff>13084</xdr:rowOff>
    </xdr:to>
    <xdr:sp macro="" textlink="">
      <xdr:nvSpPr>
        <xdr:cNvPr id="11" name="Isosceles Triangle 10">
          <a:extLst>
            <a:ext uri="{FF2B5EF4-FFF2-40B4-BE49-F238E27FC236}">
              <a16:creationId xmlns:a16="http://schemas.microsoft.com/office/drawing/2014/main" xmlns="" id="{00000000-0008-0000-0400-000009000000}"/>
            </a:ext>
          </a:extLst>
        </xdr:cNvPr>
        <xdr:cNvSpPr/>
      </xdr:nvSpPr>
      <xdr:spPr>
        <a:xfrm>
          <a:off x="9952105" y="3550228"/>
          <a:ext cx="700046" cy="515311"/>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D04</a:t>
          </a:r>
        </a:p>
      </xdr:txBody>
    </xdr:sp>
    <xdr:clientData/>
  </xdr:twoCellAnchor>
  <xdr:twoCellAnchor>
    <xdr:from>
      <xdr:col>19</xdr:col>
      <xdr:colOff>311728</xdr:colOff>
      <xdr:row>12</xdr:row>
      <xdr:rowOff>259343</xdr:rowOff>
    </xdr:from>
    <xdr:to>
      <xdr:col>21</xdr:col>
      <xdr:colOff>270294</xdr:colOff>
      <xdr:row>14</xdr:row>
      <xdr:rowOff>12654</xdr:rowOff>
    </xdr:to>
    <xdr:sp macro="" textlink="">
      <xdr:nvSpPr>
        <xdr:cNvPr id="12" name="Isosceles Triangle 11">
          <a:extLst>
            <a:ext uri="{FF2B5EF4-FFF2-40B4-BE49-F238E27FC236}">
              <a16:creationId xmlns:a16="http://schemas.microsoft.com/office/drawing/2014/main" xmlns="" id="{00000000-0008-0000-0400-000008000000}"/>
            </a:ext>
          </a:extLst>
        </xdr:cNvPr>
        <xdr:cNvSpPr/>
      </xdr:nvSpPr>
      <xdr:spPr>
        <a:xfrm>
          <a:off x="7481455" y="3549798"/>
          <a:ext cx="703248" cy="515311"/>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D04</a:t>
          </a:r>
        </a:p>
      </xdr:txBody>
    </xdr:sp>
    <xdr:clientData/>
  </xdr:twoCellAnchor>
  <xdr:twoCellAnchor>
    <xdr:from>
      <xdr:col>34</xdr:col>
      <xdr:colOff>103911</xdr:colOff>
      <xdr:row>44</xdr:row>
      <xdr:rowOff>103908</xdr:rowOff>
    </xdr:from>
    <xdr:to>
      <xdr:col>37</xdr:col>
      <xdr:colOff>11135</xdr:colOff>
      <xdr:row>45</xdr:row>
      <xdr:rowOff>193556</xdr:rowOff>
    </xdr:to>
    <xdr:sp macro="" textlink="">
      <xdr:nvSpPr>
        <xdr:cNvPr id="13" name="Isosceles Triangle 12">
          <a:extLst>
            <a:ext uri="{FF2B5EF4-FFF2-40B4-BE49-F238E27FC236}">
              <a16:creationId xmlns:a16="http://schemas.microsoft.com/office/drawing/2014/main" xmlns="" id="{00000000-0008-0000-0300-00001B000000}"/>
            </a:ext>
          </a:extLst>
        </xdr:cNvPr>
        <xdr:cNvSpPr/>
      </xdr:nvSpPr>
      <xdr:spPr>
        <a:xfrm>
          <a:off x="12140047" y="20816453"/>
          <a:ext cx="634588" cy="470648"/>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D04</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236764</xdr:colOff>
      <xdr:row>0</xdr:row>
      <xdr:rowOff>210911</xdr:rowOff>
    </xdr:from>
    <xdr:to>
      <xdr:col>7</xdr:col>
      <xdr:colOff>46366</xdr:colOff>
      <xdr:row>3</xdr:row>
      <xdr:rowOff>316472</xdr:rowOff>
    </xdr:to>
    <xdr:pic>
      <xdr:nvPicPr>
        <xdr:cNvPr id="2" name="Picture 1" descr="oilco">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726621" y="210911"/>
          <a:ext cx="1034245"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10887</xdr:colOff>
      <xdr:row>3</xdr:row>
      <xdr:rowOff>38100</xdr:rowOff>
    </xdr:to>
    <xdr:pic>
      <xdr:nvPicPr>
        <xdr:cNvPr id="3" name="Picture 2">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91350" y="114300"/>
          <a:ext cx="676275" cy="590550"/>
        </a:xfrm>
        <a:prstGeom prst="rect">
          <a:avLst/>
        </a:prstGeom>
      </xdr:spPr>
    </xdr:pic>
    <xdr:clientData/>
  </xdr:twoCellAnchor>
  <xdr:twoCellAnchor editAs="oneCell">
    <xdr:from>
      <xdr:col>28</xdr:col>
      <xdr:colOff>66675</xdr:colOff>
      <xdr:row>3</xdr:row>
      <xdr:rowOff>66675</xdr:rowOff>
    </xdr:from>
    <xdr:to>
      <xdr:col>31</xdr:col>
      <xdr:colOff>214992</xdr:colOff>
      <xdr:row>3</xdr:row>
      <xdr:rowOff>542925</xdr:rowOff>
    </xdr:to>
    <xdr:pic>
      <xdr:nvPicPr>
        <xdr:cNvPr id="4" name="Picture 3">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0080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36</xdr:col>
      <xdr:colOff>117021</xdr:colOff>
      <xdr:row>3</xdr:row>
      <xdr:rowOff>533400</xdr:rowOff>
    </xdr:to>
    <xdr:pic>
      <xdr:nvPicPr>
        <xdr:cNvPr id="5" name="Picture 4">
          <a:extLst>
            <a:ext uri="{FF2B5EF4-FFF2-40B4-BE49-F238E27FC236}">
              <a16:creationId xmlns:a16="http://schemas.microsoft.com/office/drawing/2014/main" xmlns="" id="{00000000-0008-0000-04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39025" y="752475"/>
          <a:ext cx="733425" cy="447675"/>
        </a:xfrm>
        <a:prstGeom prst="rect">
          <a:avLst/>
        </a:prstGeom>
        <a:noFill/>
        <a:ln>
          <a:noFill/>
        </a:ln>
      </xdr:spPr>
    </xdr:pic>
    <xdr:clientData/>
  </xdr:twoCellAnchor>
  <xdr:twoCellAnchor>
    <xdr:from>
      <xdr:col>28</xdr:col>
      <xdr:colOff>146957</xdr:colOff>
      <xdr:row>12</xdr:row>
      <xdr:rowOff>240847</xdr:rowOff>
    </xdr:from>
    <xdr:to>
      <xdr:col>31</xdr:col>
      <xdr:colOff>112217</xdr:colOff>
      <xdr:row>13</xdr:row>
      <xdr:rowOff>375158</xdr:rowOff>
    </xdr:to>
    <xdr:sp macro="" textlink="">
      <xdr:nvSpPr>
        <xdr:cNvPr id="9" name="Isosceles Triangle 8">
          <a:extLst>
            <a:ext uri="{FF2B5EF4-FFF2-40B4-BE49-F238E27FC236}">
              <a16:creationId xmlns:a16="http://schemas.microsoft.com/office/drawing/2014/main" xmlns="" id="{00000000-0008-0000-0400-000009000000}"/>
            </a:ext>
          </a:extLst>
        </xdr:cNvPr>
        <xdr:cNvSpPr/>
      </xdr:nvSpPr>
      <xdr:spPr>
        <a:xfrm>
          <a:off x="10814957" y="3547383"/>
          <a:ext cx="700046" cy="515311"/>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D04</a:t>
          </a:r>
        </a:p>
      </xdr:txBody>
    </xdr:sp>
    <xdr:clientData/>
  </xdr:twoCellAnchor>
  <xdr:twoCellAnchor>
    <xdr:from>
      <xdr:col>15</xdr:col>
      <xdr:colOff>100852</xdr:colOff>
      <xdr:row>12</xdr:row>
      <xdr:rowOff>257735</xdr:rowOff>
    </xdr:from>
    <xdr:to>
      <xdr:col>17</xdr:col>
      <xdr:colOff>42100</xdr:colOff>
      <xdr:row>14</xdr:row>
      <xdr:rowOff>11046</xdr:rowOff>
    </xdr:to>
    <xdr:sp macro="" textlink="">
      <xdr:nvSpPr>
        <xdr:cNvPr id="8" name="Isosceles Triangle 7">
          <a:extLst>
            <a:ext uri="{FF2B5EF4-FFF2-40B4-BE49-F238E27FC236}">
              <a16:creationId xmlns:a16="http://schemas.microsoft.com/office/drawing/2014/main" xmlns="" id="{00000000-0008-0000-0400-000008000000}"/>
            </a:ext>
          </a:extLst>
        </xdr:cNvPr>
        <xdr:cNvSpPr/>
      </xdr:nvSpPr>
      <xdr:spPr>
        <a:xfrm>
          <a:off x="5815852" y="3563470"/>
          <a:ext cx="703248" cy="515311"/>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D04</a:t>
          </a:r>
        </a:p>
      </xdr:txBody>
    </xdr:sp>
    <xdr:clientData/>
  </xdr:twoCellAnchor>
  <xdr:twoCellAnchor>
    <xdr:from>
      <xdr:col>29</xdr:col>
      <xdr:colOff>95250</xdr:colOff>
      <xdr:row>29</xdr:row>
      <xdr:rowOff>40822</xdr:rowOff>
    </xdr:from>
    <xdr:to>
      <xdr:col>32</xdr:col>
      <xdr:colOff>3203</xdr:colOff>
      <xdr:row>30</xdr:row>
      <xdr:rowOff>130470</xdr:rowOff>
    </xdr:to>
    <xdr:sp macro="" textlink="">
      <xdr:nvSpPr>
        <xdr:cNvPr id="10" name="Isosceles Triangle 9">
          <a:extLst>
            <a:ext uri="{FF2B5EF4-FFF2-40B4-BE49-F238E27FC236}">
              <a16:creationId xmlns:a16="http://schemas.microsoft.com/office/drawing/2014/main" xmlns="" id="{00000000-0008-0000-0400-00000A000000}"/>
            </a:ext>
          </a:extLst>
        </xdr:cNvPr>
        <xdr:cNvSpPr/>
      </xdr:nvSpPr>
      <xdr:spPr>
        <a:xfrm>
          <a:off x="11008179" y="12518572"/>
          <a:ext cx="642738" cy="470648"/>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236764</xdr:colOff>
      <xdr:row>0</xdr:row>
      <xdr:rowOff>210911</xdr:rowOff>
    </xdr:from>
    <xdr:to>
      <xdr:col>7</xdr:col>
      <xdr:colOff>46366</xdr:colOff>
      <xdr:row>3</xdr:row>
      <xdr:rowOff>316472</xdr:rowOff>
    </xdr:to>
    <xdr:pic>
      <xdr:nvPicPr>
        <xdr:cNvPr id="14" name="Picture 13" descr="oilco">
          <a:extLst>
            <a:ext uri="{FF2B5EF4-FFF2-40B4-BE49-F238E27FC236}">
              <a16:creationId xmlns:a16="http://schemas.microsoft.com/office/drawing/2014/main" xmlns="" id="{00000000-0008-0000-0500-00000E000000}"/>
            </a:ext>
          </a:extLst>
        </xdr:cNvPr>
        <xdr:cNvPicPr/>
      </xdr:nvPicPr>
      <xdr:blipFill>
        <a:blip xmlns:r="http://schemas.openxmlformats.org/officeDocument/2006/relationships" r:embed="rId1" cstate="print"/>
        <a:srcRect/>
        <a:stretch>
          <a:fillRect/>
        </a:stretch>
      </xdr:blipFill>
      <xdr:spPr bwMode="auto">
        <a:xfrm>
          <a:off x="732064" y="210911"/>
          <a:ext cx="1047852"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10887</xdr:colOff>
      <xdr:row>3</xdr:row>
      <xdr:rowOff>38100</xdr:rowOff>
    </xdr:to>
    <xdr:pic>
      <xdr:nvPicPr>
        <xdr:cNvPr id="15" name="Picture 14">
          <a:extLst>
            <a:ext uri="{FF2B5EF4-FFF2-40B4-BE49-F238E27FC236}">
              <a16:creationId xmlns:a16="http://schemas.microsoft.com/office/drawing/2014/main" xmlns="" id="{00000000-0008-0000-05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68100" y="114300"/>
          <a:ext cx="696687" cy="590550"/>
        </a:xfrm>
        <a:prstGeom prst="rect">
          <a:avLst/>
        </a:prstGeom>
      </xdr:spPr>
    </xdr:pic>
    <xdr:clientData/>
  </xdr:twoCellAnchor>
  <xdr:twoCellAnchor editAs="oneCell">
    <xdr:from>
      <xdr:col>28</xdr:col>
      <xdr:colOff>66675</xdr:colOff>
      <xdr:row>3</xdr:row>
      <xdr:rowOff>66675</xdr:rowOff>
    </xdr:from>
    <xdr:to>
      <xdr:col>30</xdr:col>
      <xdr:colOff>192580</xdr:colOff>
      <xdr:row>3</xdr:row>
      <xdr:rowOff>542925</xdr:rowOff>
    </xdr:to>
    <xdr:pic>
      <xdr:nvPicPr>
        <xdr:cNvPr id="16" name="Picture 15">
          <a:extLst>
            <a:ext uri="{FF2B5EF4-FFF2-40B4-BE49-F238E27FC236}">
              <a16:creationId xmlns:a16="http://schemas.microsoft.com/office/drawing/2014/main" xmlns="" id="{00000000-0008-0000-0500-000010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34675" y="733425"/>
          <a:ext cx="891267" cy="476250"/>
        </a:xfrm>
        <a:prstGeom prst="rect">
          <a:avLst/>
        </a:prstGeom>
        <a:noFill/>
        <a:ln>
          <a:noFill/>
        </a:ln>
      </xdr:spPr>
    </xdr:pic>
    <xdr:clientData/>
  </xdr:twoCellAnchor>
  <xdr:twoCellAnchor editAs="oneCell">
    <xdr:from>
      <xdr:col>33</xdr:col>
      <xdr:colOff>104775</xdr:colOff>
      <xdr:row>3</xdr:row>
      <xdr:rowOff>85725</xdr:rowOff>
    </xdr:from>
    <xdr:to>
      <xdr:col>36</xdr:col>
      <xdr:colOff>117021</xdr:colOff>
      <xdr:row>3</xdr:row>
      <xdr:rowOff>533400</xdr:rowOff>
    </xdr:to>
    <xdr:pic>
      <xdr:nvPicPr>
        <xdr:cNvPr id="17" name="Picture 16">
          <a:extLst>
            <a:ext uri="{FF2B5EF4-FFF2-40B4-BE49-F238E27FC236}">
              <a16:creationId xmlns:a16="http://schemas.microsoft.com/office/drawing/2014/main" xmlns="" id="{00000000-0008-0000-0500-000011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011025" y="752475"/>
          <a:ext cx="755196" cy="4476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236764</xdr:colOff>
      <xdr:row>0</xdr:row>
      <xdr:rowOff>210911</xdr:rowOff>
    </xdr:from>
    <xdr:to>
      <xdr:col>5</xdr:col>
      <xdr:colOff>211412</xdr:colOff>
      <xdr:row>3</xdr:row>
      <xdr:rowOff>316472</xdr:rowOff>
    </xdr:to>
    <xdr:pic>
      <xdr:nvPicPr>
        <xdr:cNvPr id="7" name="Picture 6" descr="oilco">
          <a:extLst>
            <a:ext uri="{FF2B5EF4-FFF2-40B4-BE49-F238E27FC236}">
              <a16:creationId xmlns:a16="http://schemas.microsoft.com/office/drawing/2014/main" xmlns="" id="{00000000-0008-0000-0600-000007000000}"/>
            </a:ext>
          </a:extLst>
        </xdr:cNvPr>
        <xdr:cNvPicPr/>
      </xdr:nvPicPr>
      <xdr:blipFill>
        <a:blip xmlns:r="http://schemas.openxmlformats.org/officeDocument/2006/relationships" r:embed="rId1" cstate="print"/>
        <a:srcRect/>
        <a:stretch>
          <a:fillRect/>
        </a:stretch>
      </xdr:blipFill>
      <xdr:spPr bwMode="auto">
        <a:xfrm>
          <a:off x="732064" y="210911"/>
          <a:ext cx="1047852" cy="772311"/>
        </a:xfrm>
        <a:prstGeom prst="rect">
          <a:avLst/>
        </a:prstGeom>
        <a:noFill/>
        <a:ln w="9525">
          <a:noFill/>
          <a:miter lim="800000"/>
          <a:headEnd/>
          <a:tailEnd/>
        </a:ln>
      </xdr:spPr>
    </xdr:pic>
    <xdr:clientData/>
  </xdr:twoCellAnchor>
  <xdr:twoCellAnchor editAs="oneCell">
    <xdr:from>
      <xdr:col>30</xdr:col>
      <xdr:colOff>57150</xdr:colOff>
      <xdr:row>0</xdr:row>
      <xdr:rowOff>114300</xdr:rowOff>
    </xdr:from>
    <xdr:to>
      <xdr:col>33</xdr:col>
      <xdr:colOff>10888</xdr:colOff>
      <xdr:row>3</xdr:row>
      <xdr:rowOff>38100</xdr:rowOff>
    </xdr:to>
    <xdr:pic>
      <xdr:nvPicPr>
        <xdr:cNvPr id="8" name="Picture 7">
          <a:extLst>
            <a:ext uri="{FF2B5EF4-FFF2-40B4-BE49-F238E27FC236}">
              <a16:creationId xmlns:a16="http://schemas.microsoft.com/office/drawing/2014/main" xmlns="" id="{00000000-0008-0000-06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68100" y="114300"/>
          <a:ext cx="696687" cy="590550"/>
        </a:xfrm>
        <a:prstGeom prst="rect">
          <a:avLst/>
        </a:prstGeom>
      </xdr:spPr>
    </xdr:pic>
    <xdr:clientData/>
  </xdr:twoCellAnchor>
  <xdr:twoCellAnchor editAs="oneCell">
    <xdr:from>
      <xdr:col>27</xdr:col>
      <xdr:colOff>66675</xdr:colOff>
      <xdr:row>3</xdr:row>
      <xdr:rowOff>66675</xdr:rowOff>
    </xdr:from>
    <xdr:to>
      <xdr:col>29</xdr:col>
      <xdr:colOff>191860</xdr:colOff>
      <xdr:row>3</xdr:row>
      <xdr:rowOff>542925</xdr:rowOff>
    </xdr:to>
    <xdr:pic>
      <xdr:nvPicPr>
        <xdr:cNvPr id="9" name="Picture 8">
          <a:extLst>
            <a:ext uri="{FF2B5EF4-FFF2-40B4-BE49-F238E27FC236}">
              <a16:creationId xmlns:a16="http://schemas.microsoft.com/office/drawing/2014/main" xmlns="" id="{00000000-0008-0000-06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34675" y="733425"/>
          <a:ext cx="891268" cy="476250"/>
        </a:xfrm>
        <a:prstGeom prst="rect">
          <a:avLst/>
        </a:prstGeom>
        <a:noFill/>
        <a:ln>
          <a:noFill/>
        </a:ln>
      </xdr:spPr>
    </xdr:pic>
    <xdr:clientData/>
  </xdr:twoCellAnchor>
  <xdr:twoCellAnchor editAs="oneCell">
    <xdr:from>
      <xdr:col>32</xdr:col>
      <xdr:colOff>104775</xdr:colOff>
      <xdr:row>3</xdr:row>
      <xdr:rowOff>85725</xdr:rowOff>
    </xdr:from>
    <xdr:to>
      <xdr:col>35</xdr:col>
      <xdr:colOff>117021</xdr:colOff>
      <xdr:row>3</xdr:row>
      <xdr:rowOff>533400</xdr:rowOff>
    </xdr:to>
    <xdr:pic>
      <xdr:nvPicPr>
        <xdr:cNvPr id="10" name="Picture 9">
          <a:extLst>
            <a:ext uri="{FF2B5EF4-FFF2-40B4-BE49-F238E27FC236}">
              <a16:creationId xmlns:a16="http://schemas.microsoft.com/office/drawing/2014/main" xmlns="" id="{00000000-0008-0000-06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011025" y="752475"/>
          <a:ext cx="755197" cy="447675"/>
        </a:xfrm>
        <a:prstGeom prst="rect">
          <a:avLst/>
        </a:prstGeom>
        <a:noFill/>
        <a:ln>
          <a:noFill/>
        </a:ln>
      </xdr:spPr>
    </xdr:pic>
    <xdr:clientData/>
  </xdr:twoCellAnchor>
  <xdr:twoCellAnchor>
    <xdr:from>
      <xdr:col>17</xdr:col>
      <xdr:colOff>149679</xdr:colOff>
      <xdr:row>9</xdr:row>
      <xdr:rowOff>122464</xdr:rowOff>
    </xdr:from>
    <xdr:to>
      <xdr:col>19</xdr:col>
      <xdr:colOff>30417</xdr:colOff>
      <xdr:row>12</xdr:row>
      <xdr:rowOff>21612</xdr:rowOff>
    </xdr:to>
    <xdr:sp macro="" textlink="">
      <xdr:nvSpPr>
        <xdr:cNvPr id="6" name="Isosceles Triangle 5">
          <a:extLst>
            <a:ext uri="{FF2B5EF4-FFF2-40B4-BE49-F238E27FC236}">
              <a16:creationId xmlns:a16="http://schemas.microsoft.com/office/drawing/2014/main" xmlns="" id="{00000000-0008-0000-0400-00000A000000}"/>
            </a:ext>
          </a:extLst>
        </xdr:cNvPr>
        <xdr:cNvSpPr/>
      </xdr:nvSpPr>
      <xdr:spPr>
        <a:xfrm>
          <a:off x="8259536" y="2558143"/>
          <a:ext cx="642738" cy="470648"/>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D04</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236764</xdr:colOff>
      <xdr:row>0</xdr:row>
      <xdr:rowOff>210911</xdr:rowOff>
    </xdr:from>
    <xdr:to>
      <xdr:col>7</xdr:col>
      <xdr:colOff>46366</xdr:colOff>
      <xdr:row>3</xdr:row>
      <xdr:rowOff>316472</xdr:rowOff>
    </xdr:to>
    <xdr:pic>
      <xdr:nvPicPr>
        <xdr:cNvPr id="12" name="Picture 11" descr="oilco">
          <a:extLst>
            <a:ext uri="{FF2B5EF4-FFF2-40B4-BE49-F238E27FC236}">
              <a16:creationId xmlns:a16="http://schemas.microsoft.com/office/drawing/2014/main" xmlns="" id="{00000000-0008-0000-0700-00000C000000}"/>
            </a:ext>
          </a:extLst>
        </xdr:cNvPr>
        <xdr:cNvPicPr/>
      </xdr:nvPicPr>
      <xdr:blipFill>
        <a:blip xmlns:r="http://schemas.openxmlformats.org/officeDocument/2006/relationships" r:embed="rId1" cstate="print"/>
        <a:srcRect/>
        <a:stretch>
          <a:fillRect/>
        </a:stretch>
      </xdr:blipFill>
      <xdr:spPr bwMode="auto">
        <a:xfrm>
          <a:off x="732064" y="210911"/>
          <a:ext cx="1047852"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10887</xdr:colOff>
      <xdr:row>3</xdr:row>
      <xdr:rowOff>38100</xdr:rowOff>
    </xdr:to>
    <xdr:pic>
      <xdr:nvPicPr>
        <xdr:cNvPr id="13" name="Picture 12">
          <a:extLst>
            <a:ext uri="{FF2B5EF4-FFF2-40B4-BE49-F238E27FC236}">
              <a16:creationId xmlns:a16="http://schemas.microsoft.com/office/drawing/2014/main" xmlns="" id="{00000000-0008-0000-07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68100" y="114300"/>
          <a:ext cx="696687" cy="590550"/>
        </a:xfrm>
        <a:prstGeom prst="rect">
          <a:avLst/>
        </a:prstGeom>
      </xdr:spPr>
    </xdr:pic>
    <xdr:clientData/>
  </xdr:twoCellAnchor>
  <xdr:twoCellAnchor editAs="oneCell">
    <xdr:from>
      <xdr:col>28</xdr:col>
      <xdr:colOff>66675</xdr:colOff>
      <xdr:row>3</xdr:row>
      <xdr:rowOff>66675</xdr:rowOff>
    </xdr:from>
    <xdr:to>
      <xdr:col>30</xdr:col>
      <xdr:colOff>195943</xdr:colOff>
      <xdr:row>3</xdr:row>
      <xdr:rowOff>542925</xdr:rowOff>
    </xdr:to>
    <xdr:pic>
      <xdr:nvPicPr>
        <xdr:cNvPr id="14" name="Picture 13">
          <a:extLst>
            <a:ext uri="{FF2B5EF4-FFF2-40B4-BE49-F238E27FC236}">
              <a16:creationId xmlns:a16="http://schemas.microsoft.com/office/drawing/2014/main" xmlns="" id="{00000000-0008-0000-0700-00000E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34675" y="733425"/>
          <a:ext cx="891267" cy="476250"/>
        </a:xfrm>
        <a:prstGeom prst="rect">
          <a:avLst/>
        </a:prstGeom>
        <a:noFill/>
        <a:ln>
          <a:noFill/>
        </a:ln>
      </xdr:spPr>
    </xdr:pic>
    <xdr:clientData/>
  </xdr:twoCellAnchor>
  <xdr:twoCellAnchor editAs="oneCell">
    <xdr:from>
      <xdr:col>33</xdr:col>
      <xdr:colOff>104775</xdr:colOff>
      <xdr:row>3</xdr:row>
      <xdr:rowOff>85725</xdr:rowOff>
    </xdr:from>
    <xdr:to>
      <xdr:col>36</xdr:col>
      <xdr:colOff>117022</xdr:colOff>
      <xdr:row>3</xdr:row>
      <xdr:rowOff>533400</xdr:rowOff>
    </xdr:to>
    <xdr:pic>
      <xdr:nvPicPr>
        <xdr:cNvPr id="15" name="Picture 14">
          <a:extLst>
            <a:ext uri="{FF2B5EF4-FFF2-40B4-BE49-F238E27FC236}">
              <a16:creationId xmlns:a16="http://schemas.microsoft.com/office/drawing/2014/main" xmlns="" id="{00000000-0008-0000-0700-00000F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011025" y="752475"/>
          <a:ext cx="755196" cy="447675"/>
        </a:xfrm>
        <a:prstGeom prst="rect">
          <a:avLst/>
        </a:prstGeom>
        <a:noFill/>
        <a:ln>
          <a:noFill/>
        </a:ln>
      </xdr:spPr>
    </xdr:pic>
    <xdr:clientData/>
  </xdr:twoCellAnchor>
  <xdr:twoCellAnchor>
    <xdr:from>
      <xdr:col>21</xdr:col>
      <xdr:colOff>122465</xdr:colOff>
      <xdr:row>8</xdr:row>
      <xdr:rowOff>176893</xdr:rowOff>
    </xdr:from>
    <xdr:to>
      <xdr:col>22</xdr:col>
      <xdr:colOff>376053</xdr:colOff>
      <xdr:row>11</xdr:row>
      <xdr:rowOff>76041</xdr:rowOff>
    </xdr:to>
    <xdr:sp macro="" textlink="">
      <xdr:nvSpPr>
        <xdr:cNvPr id="6" name="Isosceles Triangle 5">
          <a:extLst>
            <a:ext uri="{FF2B5EF4-FFF2-40B4-BE49-F238E27FC236}">
              <a16:creationId xmlns:a16="http://schemas.microsoft.com/office/drawing/2014/main" xmlns="" id="{00000000-0008-0000-0300-00001B000000}"/>
            </a:ext>
          </a:extLst>
        </xdr:cNvPr>
        <xdr:cNvSpPr/>
      </xdr:nvSpPr>
      <xdr:spPr>
        <a:xfrm>
          <a:off x="8123465" y="2422072"/>
          <a:ext cx="634588" cy="470648"/>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050">
              <a:effectLst/>
              <a:latin typeface="Times New Roman"/>
              <a:ea typeface="Times New Roman"/>
              <a:cs typeface="Traditional Arabic"/>
            </a:rPr>
            <a:t>D04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3"/>
  <sheetViews>
    <sheetView showGridLines="0" view="pageBreakPreview" topLeftCell="A19" zoomScaleNormal="100" zoomScaleSheetLayoutView="100" workbookViewId="0">
      <selection activeCell="B10" sqref="B10:AL16"/>
    </sheetView>
  </sheetViews>
  <sheetFormatPr defaultColWidth="9.140625" defaultRowHeight="12.75"/>
  <cols>
    <col min="1" max="39" width="3.7109375" style="2" customWidth="1"/>
    <col min="40" max="16384" width="9.140625" style="2"/>
  </cols>
  <sheetData>
    <row r="1" spans="1:39" ht="15" customHeight="1">
      <c r="A1" s="26" t="s">
        <v>5</v>
      </c>
      <c r="B1" s="170" t="s">
        <v>34</v>
      </c>
      <c r="C1" s="171"/>
      <c r="D1" s="171"/>
      <c r="E1" s="171"/>
      <c r="F1" s="171"/>
      <c r="G1" s="171"/>
      <c r="H1" s="171"/>
      <c r="I1" s="171"/>
      <c r="J1" s="172"/>
      <c r="K1" s="200" t="s">
        <v>41</v>
      </c>
      <c r="L1" s="171"/>
      <c r="M1" s="171"/>
      <c r="N1" s="171"/>
      <c r="O1" s="171"/>
      <c r="P1" s="171"/>
      <c r="Q1" s="171"/>
      <c r="R1" s="171"/>
      <c r="S1" s="171"/>
      <c r="T1" s="171"/>
      <c r="U1" s="171"/>
      <c r="V1" s="171"/>
      <c r="W1" s="171"/>
      <c r="X1" s="171"/>
      <c r="Y1" s="171"/>
      <c r="Z1" s="171"/>
      <c r="AA1" s="171"/>
      <c r="AB1" s="172"/>
      <c r="AC1" s="183"/>
      <c r="AD1" s="184"/>
      <c r="AE1" s="184"/>
      <c r="AF1" s="184"/>
      <c r="AG1" s="184"/>
      <c r="AH1" s="184"/>
      <c r="AI1" s="184"/>
      <c r="AJ1" s="184"/>
      <c r="AK1" s="184"/>
      <c r="AL1" s="185"/>
      <c r="AM1" s="27"/>
    </row>
    <row r="2" spans="1:39" ht="15" customHeight="1">
      <c r="A2" s="26"/>
      <c r="B2" s="173"/>
      <c r="C2" s="174"/>
      <c r="D2" s="174"/>
      <c r="E2" s="174"/>
      <c r="F2" s="174"/>
      <c r="G2" s="174"/>
      <c r="H2" s="174"/>
      <c r="I2" s="174"/>
      <c r="J2" s="175"/>
      <c r="K2" s="201"/>
      <c r="L2" s="174"/>
      <c r="M2" s="174"/>
      <c r="N2" s="174"/>
      <c r="O2" s="174"/>
      <c r="P2" s="174"/>
      <c r="Q2" s="174"/>
      <c r="R2" s="174"/>
      <c r="S2" s="174"/>
      <c r="T2" s="174"/>
      <c r="U2" s="174"/>
      <c r="V2" s="174"/>
      <c r="W2" s="174"/>
      <c r="X2" s="174"/>
      <c r="Y2" s="174"/>
      <c r="Z2" s="174"/>
      <c r="AA2" s="174"/>
      <c r="AB2" s="175"/>
      <c r="AC2" s="186"/>
      <c r="AD2" s="187"/>
      <c r="AE2" s="187"/>
      <c r="AF2" s="187"/>
      <c r="AG2" s="187"/>
      <c r="AH2" s="187"/>
      <c r="AI2" s="187"/>
      <c r="AJ2" s="187"/>
      <c r="AK2" s="187"/>
      <c r="AL2" s="188"/>
      <c r="AM2" s="27"/>
    </row>
    <row r="3" spans="1:39" ht="15" customHeight="1">
      <c r="A3" s="26"/>
      <c r="B3" s="173"/>
      <c r="C3" s="174"/>
      <c r="D3" s="174"/>
      <c r="E3" s="174"/>
      <c r="F3" s="174"/>
      <c r="G3" s="174"/>
      <c r="H3" s="174"/>
      <c r="I3" s="174"/>
      <c r="J3" s="175"/>
      <c r="K3" s="201"/>
      <c r="L3" s="174"/>
      <c r="M3" s="174"/>
      <c r="N3" s="174"/>
      <c r="O3" s="174"/>
      <c r="P3" s="174"/>
      <c r="Q3" s="174"/>
      <c r="R3" s="174"/>
      <c r="S3" s="174"/>
      <c r="T3" s="174"/>
      <c r="U3" s="174"/>
      <c r="V3" s="174"/>
      <c r="W3" s="174"/>
      <c r="X3" s="174"/>
      <c r="Y3" s="174"/>
      <c r="Z3" s="174"/>
      <c r="AA3" s="174"/>
      <c r="AB3" s="175"/>
      <c r="AC3" s="186"/>
      <c r="AD3" s="187"/>
      <c r="AE3" s="187"/>
      <c r="AF3" s="187"/>
      <c r="AG3" s="187"/>
      <c r="AH3" s="187"/>
      <c r="AI3" s="187"/>
      <c r="AJ3" s="187"/>
      <c r="AK3" s="187"/>
      <c r="AL3" s="188"/>
      <c r="AM3" s="27"/>
    </row>
    <row r="4" spans="1:39" ht="79.5" customHeight="1">
      <c r="A4" s="26"/>
      <c r="B4" s="173"/>
      <c r="C4" s="174"/>
      <c r="D4" s="174"/>
      <c r="E4" s="174"/>
      <c r="F4" s="174"/>
      <c r="G4" s="174"/>
      <c r="H4" s="174"/>
      <c r="I4" s="174"/>
      <c r="J4" s="175"/>
      <c r="K4" s="202"/>
      <c r="L4" s="177"/>
      <c r="M4" s="177"/>
      <c r="N4" s="177"/>
      <c r="O4" s="177"/>
      <c r="P4" s="177"/>
      <c r="Q4" s="177"/>
      <c r="R4" s="177"/>
      <c r="S4" s="177"/>
      <c r="T4" s="177"/>
      <c r="U4" s="177"/>
      <c r="V4" s="177"/>
      <c r="W4" s="177"/>
      <c r="X4" s="177"/>
      <c r="Y4" s="177"/>
      <c r="Z4" s="177"/>
      <c r="AA4" s="177"/>
      <c r="AB4" s="178"/>
      <c r="AC4" s="186"/>
      <c r="AD4" s="187"/>
      <c r="AE4" s="187"/>
      <c r="AF4" s="187"/>
      <c r="AG4" s="187"/>
      <c r="AH4" s="187"/>
      <c r="AI4" s="187"/>
      <c r="AJ4" s="187"/>
      <c r="AK4" s="187"/>
      <c r="AL4" s="188"/>
      <c r="AM4" s="27"/>
    </row>
    <row r="5" spans="1:39" ht="15" customHeight="1">
      <c r="A5" s="26"/>
      <c r="B5" s="173"/>
      <c r="C5" s="174"/>
      <c r="D5" s="174"/>
      <c r="E5" s="174"/>
      <c r="F5" s="174"/>
      <c r="G5" s="174"/>
      <c r="H5" s="174"/>
      <c r="I5" s="174"/>
      <c r="J5" s="175"/>
      <c r="K5" s="193" t="s">
        <v>68</v>
      </c>
      <c r="L5" s="194"/>
      <c r="M5" s="194"/>
      <c r="N5" s="194"/>
      <c r="O5" s="194"/>
      <c r="P5" s="194"/>
      <c r="Q5" s="194"/>
      <c r="R5" s="194"/>
      <c r="S5" s="194"/>
      <c r="T5" s="194"/>
      <c r="U5" s="194"/>
      <c r="V5" s="194"/>
      <c r="W5" s="194"/>
      <c r="X5" s="194"/>
      <c r="Y5" s="194"/>
      <c r="Z5" s="194"/>
      <c r="AA5" s="194"/>
      <c r="AB5" s="195"/>
      <c r="AC5" s="186"/>
      <c r="AD5" s="187"/>
      <c r="AE5" s="187"/>
      <c r="AF5" s="187"/>
      <c r="AG5" s="187"/>
      <c r="AH5" s="187"/>
      <c r="AI5" s="187"/>
      <c r="AJ5" s="187"/>
      <c r="AK5" s="187"/>
      <c r="AL5" s="188"/>
      <c r="AM5" s="27"/>
    </row>
    <row r="6" spans="1:39" ht="6.75" customHeight="1">
      <c r="A6" s="26"/>
      <c r="B6" s="176"/>
      <c r="C6" s="177"/>
      <c r="D6" s="177"/>
      <c r="E6" s="177"/>
      <c r="F6" s="177"/>
      <c r="G6" s="177"/>
      <c r="H6" s="177"/>
      <c r="I6" s="177"/>
      <c r="J6" s="178"/>
      <c r="K6" s="196"/>
      <c r="L6" s="197"/>
      <c r="M6" s="197"/>
      <c r="N6" s="197"/>
      <c r="O6" s="197"/>
      <c r="P6" s="197"/>
      <c r="Q6" s="197"/>
      <c r="R6" s="197"/>
      <c r="S6" s="197"/>
      <c r="T6" s="197"/>
      <c r="U6" s="197"/>
      <c r="V6" s="197"/>
      <c r="W6" s="197"/>
      <c r="X6" s="197"/>
      <c r="Y6" s="197"/>
      <c r="Z6" s="197"/>
      <c r="AA6" s="197"/>
      <c r="AB6" s="198"/>
      <c r="AC6" s="189"/>
      <c r="AD6" s="190"/>
      <c r="AE6" s="190"/>
      <c r="AF6" s="190"/>
      <c r="AG6" s="190"/>
      <c r="AH6" s="190"/>
      <c r="AI6" s="190"/>
      <c r="AJ6" s="190"/>
      <c r="AK6" s="190"/>
      <c r="AL6" s="191"/>
      <c r="AM6" s="27"/>
    </row>
    <row r="7" spans="1:39" ht="18.75" customHeight="1">
      <c r="B7" s="167" t="s">
        <v>12</v>
      </c>
      <c r="C7" s="168"/>
      <c r="D7" s="168"/>
      <c r="E7" s="168"/>
      <c r="F7" s="168"/>
      <c r="G7" s="168"/>
      <c r="H7" s="168"/>
      <c r="I7" s="168"/>
      <c r="J7" s="169"/>
      <c r="K7" s="166" t="s">
        <v>13</v>
      </c>
      <c r="L7" s="166"/>
      <c r="M7" s="166" t="s">
        <v>14</v>
      </c>
      <c r="N7" s="166"/>
      <c r="O7" s="166" t="s">
        <v>15</v>
      </c>
      <c r="P7" s="166"/>
      <c r="Q7" s="166" t="s">
        <v>16</v>
      </c>
      <c r="R7" s="166"/>
      <c r="S7" s="166" t="s">
        <v>17</v>
      </c>
      <c r="T7" s="166"/>
      <c r="U7" s="166" t="s">
        <v>18</v>
      </c>
      <c r="V7" s="166"/>
      <c r="W7" s="192" t="s">
        <v>19</v>
      </c>
      <c r="X7" s="192"/>
      <c r="Y7" s="192"/>
      <c r="Z7" s="166" t="s">
        <v>20</v>
      </c>
      <c r="AA7" s="166"/>
      <c r="AB7" s="166"/>
      <c r="AC7" s="206" t="s">
        <v>186</v>
      </c>
      <c r="AD7" s="207"/>
      <c r="AE7" s="207"/>
      <c r="AF7" s="207"/>
      <c r="AG7" s="207"/>
      <c r="AH7" s="207"/>
      <c r="AI7" s="207"/>
      <c r="AJ7" s="207"/>
      <c r="AK7" s="207"/>
      <c r="AL7" s="208"/>
      <c r="AM7" s="28"/>
    </row>
    <row r="8" spans="1:39" ht="21" customHeight="1" thickBot="1">
      <c r="A8" s="29"/>
      <c r="B8" s="163" t="s">
        <v>37</v>
      </c>
      <c r="C8" s="164"/>
      <c r="D8" s="164"/>
      <c r="E8" s="164"/>
      <c r="F8" s="164"/>
      <c r="G8" s="164"/>
      <c r="H8" s="164"/>
      <c r="I8" s="164"/>
      <c r="J8" s="165"/>
      <c r="K8" s="179" t="s">
        <v>38</v>
      </c>
      <c r="L8" s="180"/>
      <c r="M8" s="181" t="s">
        <v>45</v>
      </c>
      <c r="N8" s="182"/>
      <c r="O8" s="179" t="s">
        <v>39</v>
      </c>
      <c r="P8" s="180"/>
      <c r="Q8" s="181" t="s">
        <v>46</v>
      </c>
      <c r="R8" s="182"/>
      <c r="S8" s="179" t="s">
        <v>47</v>
      </c>
      <c r="T8" s="180"/>
      <c r="U8" s="179" t="s">
        <v>48</v>
      </c>
      <c r="V8" s="180"/>
      <c r="W8" s="203" t="s">
        <v>49</v>
      </c>
      <c r="X8" s="204"/>
      <c r="Y8" s="205"/>
      <c r="Z8" s="179" t="s">
        <v>11</v>
      </c>
      <c r="AA8" s="199"/>
      <c r="AB8" s="180"/>
      <c r="AC8" s="209"/>
      <c r="AD8" s="210"/>
      <c r="AE8" s="210"/>
      <c r="AF8" s="210"/>
      <c r="AG8" s="210"/>
      <c r="AH8" s="210"/>
      <c r="AI8" s="210"/>
      <c r="AJ8" s="210"/>
      <c r="AK8" s="210"/>
      <c r="AL8" s="211"/>
      <c r="AM8" s="28"/>
    </row>
    <row r="9" spans="1:39" ht="15" customHeight="1" thickBot="1">
      <c r="A9" s="150"/>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row>
    <row r="10" spans="1:39" ht="23.1" customHeight="1">
      <c r="A10" s="36"/>
      <c r="B10" s="157" t="s">
        <v>32</v>
      </c>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9"/>
      <c r="AM10" s="32"/>
    </row>
    <row r="11" spans="1:39" ht="23.1" customHeight="1">
      <c r="A11" s="32"/>
      <c r="B11" s="160"/>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2"/>
      <c r="AM11" s="32"/>
    </row>
    <row r="12" spans="1:39" ht="23.1" customHeight="1">
      <c r="A12" s="32"/>
      <c r="B12" s="160"/>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2"/>
      <c r="AM12" s="32"/>
    </row>
    <row r="13" spans="1:39" ht="23.1" customHeight="1">
      <c r="A13" s="32"/>
      <c r="B13" s="160"/>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2"/>
      <c r="AM13" s="32"/>
    </row>
    <row r="14" spans="1:39" ht="23.1" customHeight="1">
      <c r="A14" s="32"/>
      <c r="B14" s="160"/>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2"/>
      <c r="AM14" s="32"/>
    </row>
    <row r="15" spans="1:39" ht="23.1" customHeight="1">
      <c r="A15" s="32"/>
      <c r="B15" s="160"/>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c r="AM15" s="32"/>
    </row>
    <row r="16" spans="1:39" ht="23.1" customHeight="1">
      <c r="A16" s="32"/>
      <c r="B16" s="160"/>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2"/>
      <c r="AM16" s="32"/>
    </row>
    <row r="17" spans="1:39" ht="23.1" customHeight="1">
      <c r="A17" s="32"/>
      <c r="B17" s="138" t="s">
        <v>67</v>
      </c>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40"/>
      <c r="AM17" s="32"/>
    </row>
    <row r="18" spans="1:39" ht="23.1" customHeight="1">
      <c r="A18" s="32"/>
      <c r="B18" s="141"/>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3"/>
      <c r="AM18" s="32"/>
    </row>
    <row r="19" spans="1:39" ht="23.1" customHeight="1">
      <c r="A19" s="32"/>
      <c r="B19" s="141"/>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3"/>
      <c r="AM19" s="32"/>
    </row>
    <row r="20" spans="1:39" ht="23.1" customHeight="1">
      <c r="A20" s="32"/>
      <c r="B20" s="141"/>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3"/>
      <c r="AM20" s="32"/>
    </row>
    <row r="21" spans="1:39" ht="23.1" customHeight="1">
      <c r="A21" s="33"/>
      <c r="B21" s="141"/>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3"/>
      <c r="AM21" s="6"/>
    </row>
    <row r="22" spans="1:39" ht="23.1" customHeight="1">
      <c r="A22" s="6"/>
      <c r="B22" s="141"/>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3"/>
      <c r="AM22" s="6"/>
    </row>
    <row r="23" spans="1:39" ht="23.1" customHeight="1">
      <c r="A23" s="6"/>
      <c r="B23" s="141"/>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3"/>
      <c r="AM23" s="6"/>
    </row>
    <row r="24" spans="1:39" ht="23.1" customHeight="1">
      <c r="A24" s="6"/>
      <c r="B24" s="144"/>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6"/>
      <c r="AM24" s="6"/>
    </row>
    <row r="25" spans="1:39" ht="23.1" customHeight="1">
      <c r="A25" s="6"/>
      <c r="B25" s="149"/>
      <c r="C25" s="148"/>
      <c r="D25" s="148"/>
      <c r="E25" s="148"/>
      <c r="F25" s="148"/>
      <c r="G25" s="132"/>
      <c r="H25" s="133"/>
      <c r="I25" s="133"/>
      <c r="J25" s="133"/>
      <c r="K25" s="134"/>
      <c r="L25" s="153"/>
      <c r="M25" s="153"/>
      <c r="N25" s="153"/>
      <c r="O25" s="153"/>
      <c r="P25" s="153"/>
      <c r="Q25" s="154"/>
      <c r="R25" s="147"/>
      <c r="S25" s="147"/>
      <c r="T25" s="147"/>
      <c r="U25" s="147"/>
      <c r="V25" s="147"/>
      <c r="W25" s="147"/>
      <c r="X25" s="147"/>
      <c r="Y25" s="147"/>
      <c r="Z25" s="147"/>
      <c r="AA25" s="147"/>
      <c r="AB25" s="147"/>
      <c r="AC25" s="147"/>
      <c r="AD25" s="147"/>
      <c r="AE25" s="147"/>
      <c r="AF25" s="147"/>
      <c r="AG25" s="148"/>
      <c r="AH25" s="148"/>
      <c r="AI25" s="148"/>
      <c r="AJ25" s="148"/>
      <c r="AK25" s="148"/>
      <c r="AL25" s="151"/>
      <c r="AM25" s="6"/>
    </row>
    <row r="26" spans="1:39" ht="23.1" customHeight="1">
      <c r="A26" s="6"/>
      <c r="B26" s="149"/>
      <c r="C26" s="148"/>
      <c r="D26" s="148"/>
      <c r="E26" s="148"/>
      <c r="F26" s="148"/>
      <c r="G26" s="135"/>
      <c r="H26" s="136"/>
      <c r="I26" s="136"/>
      <c r="J26" s="136"/>
      <c r="K26" s="137"/>
      <c r="L26" s="155"/>
      <c r="M26" s="155"/>
      <c r="N26" s="155"/>
      <c r="O26" s="155"/>
      <c r="P26" s="155"/>
      <c r="Q26" s="156"/>
      <c r="R26" s="148"/>
      <c r="S26" s="148"/>
      <c r="T26" s="148"/>
      <c r="U26" s="148"/>
      <c r="V26" s="148"/>
      <c r="W26" s="148"/>
      <c r="X26" s="148"/>
      <c r="Y26" s="148"/>
      <c r="Z26" s="148"/>
      <c r="AA26" s="148"/>
      <c r="AB26" s="148"/>
      <c r="AC26" s="148"/>
      <c r="AD26" s="148"/>
      <c r="AE26" s="148"/>
      <c r="AF26" s="148"/>
      <c r="AG26" s="148"/>
      <c r="AH26" s="148"/>
      <c r="AI26" s="148"/>
      <c r="AJ26" s="148"/>
      <c r="AK26" s="148"/>
      <c r="AL26" s="151"/>
      <c r="AM26" s="6"/>
    </row>
    <row r="27" spans="1:39" ht="23.1" customHeight="1">
      <c r="A27" s="6"/>
      <c r="B27" s="123" t="s">
        <v>11</v>
      </c>
      <c r="C27" s="124"/>
      <c r="D27" s="124"/>
      <c r="E27" s="124"/>
      <c r="F27" s="124"/>
      <c r="G27" s="125" t="s">
        <v>226</v>
      </c>
      <c r="H27" s="126"/>
      <c r="I27" s="126"/>
      <c r="J27" s="126"/>
      <c r="K27" s="127"/>
      <c r="L27" s="125" t="s">
        <v>70</v>
      </c>
      <c r="M27" s="126"/>
      <c r="N27" s="126"/>
      <c r="O27" s="126"/>
      <c r="P27" s="126"/>
      <c r="Q27" s="127"/>
      <c r="R27" s="131" t="s">
        <v>52</v>
      </c>
      <c r="S27" s="131"/>
      <c r="T27" s="131"/>
      <c r="U27" s="131"/>
      <c r="V27" s="131"/>
      <c r="W27" s="131" t="s">
        <v>40</v>
      </c>
      <c r="X27" s="131"/>
      <c r="Y27" s="131"/>
      <c r="Z27" s="131"/>
      <c r="AA27" s="131"/>
      <c r="AB27" s="131" t="s">
        <v>227</v>
      </c>
      <c r="AC27" s="131"/>
      <c r="AD27" s="131"/>
      <c r="AE27" s="131"/>
      <c r="AF27" s="131"/>
      <c r="AG27" s="131"/>
      <c r="AH27" s="131"/>
      <c r="AI27" s="131"/>
      <c r="AJ27" s="131"/>
      <c r="AK27" s="131"/>
      <c r="AL27" s="152"/>
      <c r="AM27" s="6"/>
    </row>
    <row r="28" spans="1:39" ht="4.5" customHeight="1">
      <c r="A28" s="6"/>
      <c r="B28" s="123"/>
      <c r="C28" s="124"/>
      <c r="D28" s="124"/>
      <c r="E28" s="124"/>
      <c r="F28" s="124"/>
      <c r="G28" s="128"/>
      <c r="H28" s="129"/>
      <c r="I28" s="129"/>
      <c r="J28" s="129"/>
      <c r="K28" s="130"/>
      <c r="L28" s="128"/>
      <c r="M28" s="129"/>
      <c r="N28" s="129"/>
      <c r="O28" s="129"/>
      <c r="P28" s="129"/>
      <c r="Q28" s="130"/>
      <c r="R28" s="131"/>
      <c r="S28" s="131"/>
      <c r="T28" s="131"/>
      <c r="U28" s="131"/>
      <c r="V28" s="131"/>
      <c r="W28" s="131"/>
      <c r="X28" s="131"/>
      <c r="Y28" s="131"/>
      <c r="Z28" s="131"/>
      <c r="AA28" s="131"/>
      <c r="AB28" s="131"/>
      <c r="AC28" s="131"/>
      <c r="AD28" s="131"/>
      <c r="AE28" s="131"/>
      <c r="AF28" s="131"/>
      <c r="AG28" s="131"/>
      <c r="AH28" s="131"/>
      <c r="AI28" s="131"/>
      <c r="AJ28" s="131"/>
      <c r="AK28" s="131"/>
      <c r="AL28" s="152"/>
      <c r="AM28" s="6"/>
    </row>
    <row r="29" spans="1:39" ht="23.1" customHeight="1">
      <c r="A29" s="6"/>
      <c r="B29" s="123" t="s">
        <v>10</v>
      </c>
      <c r="C29" s="124"/>
      <c r="D29" s="124"/>
      <c r="E29" s="124"/>
      <c r="F29" s="124"/>
      <c r="G29" s="125" t="s">
        <v>183</v>
      </c>
      <c r="H29" s="126"/>
      <c r="I29" s="126"/>
      <c r="J29" s="126"/>
      <c r="K29" s="127"/>
      <c r="L29" s="125" t="s">
        <v>70</v>
      </c>
      <c r="M29" s="126"/>
      <c r="N29" s="126"/>
      <c r="O29" s="126"/>
      <c r="P29" s="126"/>
      <c r="Q29" s="127"/>
      <c r="R29" s="131" t="s">
        <v>52</v>
      </c>
      <c r="S29" s="131"/>
      <c r="T29" s="131"/>
      <c r="U29" s="131"/>
      <c r="V29" s="131"/>
      <c r="W29" s="131" t="s">
        <v>40</v>
      </c>
      <c r="X29" s="131"/>
      <c r="Y29" s="131"/>
      <c r="Z29" s="131"/>
      <c r="AA29" s="131"/>
      <c r="AB29" s="131" t="s">
        <v>220</v>
      </c>
      <c r="AC29" s="131"/>
      <c r="AD29" s="131"/>
      <c r="AE29" s="131"/>
      <c r="AF29" s="131"/>
      <c r="AG29" s="121"/>
      <c r="AH29" s="121"/>
      <c r="AI29" s="121"/>
      <c r="AJ29" s="121"/>
      <c r="AK29" s="121"/>
      <c r="AL29" s="122"/>
      <c r="AM29" s="6"/>
    </row>
    <row r="30" spans="1:39" ht="3" customHeight="1">
      <c r="A30" s="6"/>
      <c r="B30" s="123"/>
      <c r="C30" s="124"/>
      <c r="D30" s="124"/>
      <c r="E30" s="124"/>
      <c r="F30" s="124"/>
      <c r="G30" s="128"/>
      <c r="H30" s="129"/>
      <c r="I30" s="129"/>
      <c r="J30" s="129"/>
      <c r="K30" s="130"/>
      <c r="L30" s="128"/>
      <c r="M30" s="129"/>
      <c r="N30" s="129"/>
      <c r="O30" s="129"/>
      <c r="P30" s="129"/>
      <c r="Q30" s="130"/>
      <c r="R30" s="131"/>
      <c r="S30" s="131"/>
      <c r="T30" s="131"/>
      <c r="U30" s="131"/>
      <c r="V30" s="131"/>
      <c r="W30" s="131"/>
      <c r="X30" s="131"/>
      <c r="Y30" s="131"/>
      <c r="Z30" s="131"/>
      <c r="AA30" s="131"/>
      <c r="AB30" s="131"/>
      <c r="AC30" s="131"/>
      <c r="AD30" s="131"/>
      <c r="AE30" s="131"/>
      <c r="AF30" s="131"/>
      <c r="AG30" s="121"/>
      <c r="AH30" s="121"/>
      <c r="AI30" s="121"/>
      <c r="AJ30" s="121"/>
      <c r="AK30" s="121"/>
      <c r="AL30" s="122"/>
      <c r="AM30" s="6"/>
    </row>
    <row r="31" spans="1:39" ht="23.1" customHeight="1">
      <c r="A31" s="6"/>
      <c r="B31" s="123" t="s">
        <v>9</v>
      </c>
      <c r="C31" s="124"/>
      <c r="D31" s="124"/>
      <c r="E31" s="124"/>
      <c r="F31" s="124"/>
      <c r="G31" s="125" t="s">
        <v>105</v>
      </c>
      <c r="H31" s="126"/>
      <c r="I31" s="126"/>
      <c r="J31" s="126"/>
      <c r="K31" s="127"/>
      <c r="L31" s="125" t="s">
        <v>70</v>
      </c>
      <c r="M31" s="126"/>
      <c r="N31" s="126"/>
      <c r="O31" s="126"/>
      <c r="P31" s="126"/>
      <c r="Q31" s="127"/>
      <c r="R31" s="131" t="s">
        <v>52</v>
      </c>
      <c r="S31" s="131"/>
      <c r="T31" s="131"/>
      <c r="U31" s="131"/>
      <c r="V31" s="131"/>
      <c r="W31" s="131" t="s">
        <v>40</v>
      </c>
      <c r="X31" s="131"/>
      <c r="Y31" s="131"/>
      <c r="Z31" s="131"/>
      <c r="AA31" s="131"/>
      <c r="AB31" s="131" t="s">
        <v>42</v>
      </c>
      <c r="AC31" s="131"/>
      <c r="AD31" s="131"/>
      <c r="AE31" s="131"/>
      <c r="AF31" s="131"/>
      <c r="AG31" s="121"/>
      <c r="AH31" s="121"/>
      <c r="AI31" s="121"/>
      <c r="AJ31" s="121"/>
      <c r="AK31" s="121"/>
      <c r="AL31" s="122"/>
      <c r="AM31" s="6"/>
    </row>
    <row r="32" spans="1:39" ht="5.25" customHeight="1">
      <c r="A32" s="6"/>
      <c r="B32" s="123"/>
      <c r="C32" s="124"/>
      <c r="D32" s="124"/>
      <c r="E32" s="124"/>
      <c r="F32" s="124"/>
      <c r="G32" s="128"/>
      <c r="H32" s="129"/>
      <c r="I32" s="129"/>
      <c r="J32" s="129"/>
      <c r="K32" s="130"/>
      <c r="L32" s="128"/>
      <c r="M32" s="129"/>
      <c r="N32" s="129"/>
      <c r="O32" s="129"/>
      <c r="P32" s="129"/>
      <c r="Q32" s="130"/>
      <c r="R32" s="131"/>
      <c r="S32" s="131"/>
      <c r="T32" s="131"/>
      <c r="U32" s="131"/>
      <c r="V32" s="131"/>
      <c r="W32" s="131"/>
      <c r="X32" s="131"/>
      <c r="Y32" s="131"/>
      <c r="Z32" s="131"/>
      <c r="AA32" s="131"/>
      <c r="AB32" s="131"/>
      <c r="AC32" s="131"/>
      <c r="AD32" s="131"/>
      <c r="AE32" s="131"/>
      <c r="AF32" s="131"/>
      <c r="AG32" s="121"/>
      <c r="AH32" s="121"/>
      <c r="AI32" s="121"/>
      <c r="AJ32" s="121"/>
      <c r="AK32" s="121"/>
      <c r="AL32" s="122"/>
      <c r="AM32" s="6"/>
    </row>
    <row r="33" spans="1:39" ht="20.25" customHeight="1">
      <c r="A33" s="6"/>
      <c r="B33" s="123" t="s">
        <v>8</v>
      </c>
      <c r="C33" s="124"/>
      <c r="D33" s="124"/>
      <c r="E33" s="124"/>
      <c r="F33" s="124"/>
      <c r="G33" s="125" t="s">
        <v>69</v>
      </c>
      <c r="H33" s="126"/>
      <c r="I33" s="126"/>
      <c r="J33" s="126"/>
      <c r="K33" s="127"/>
      <c r="L33" s="125" t="s">
        <v>70</v>
      </c>
      <c r="M33" s="126"/>
      <c r="N33" s="126"/>
      <c r="O33" s="126"/>
      <c r="P33" s="126"/>
      <c r="Q33" s="127"/>
      <c r="R33" s="131" t="s">
        <v>52</v>
      </c>
      <c r="S33" s="131"/>
      <c r="T33" s="131"/>
      <c r="U33" s="131"/>
      <c r="V33" s="131"/>
      <c r="W33" s="131" t="s">
        <v>40</v>
      </c>
      <c r="X33" s="131"/>
      <c r="Y33" s="131"/>
      <c r="Z33" s="131"/>
      <c r="AA33" s="131"/>
      <c r="AB33" s="131" t="s">
        <v>42</v>
      </c>
      <c r="AC33" s="131"/>
      <c r="AD33" s="131"/>
      <c r="AE33" s="131"/>
      <c r="AF33" s="131"/>
      <c r="AG33" s="121"/>
      <c r="AH33" s="121"/>
      <c r="AI33" s="121"/>
      <c r="AJ33" s="121"/>
      <c r="AK33" s="121"/>
      <c r="AL33" s="122"/>
      <c r="AM33" s="6"/>
    </row>
    <row r="34" spans="1:39" ht="4.5" customHeight="1">
      <c r="A34" s="6"/>
      <c r="B34" s="123"/>
      <c r="C34" s="124"/>
      <c r="D34" s="124"/>
      <c r="E34" s="124"/>
      <c r="F34" s="124"/>
      <c r="G34" s="128"/>
      <c r="H34" s="129"/>
      <c r="I34" s="129"/>
      <c r="J34" s="129"/>
      <c r="K34" s="130"/>
      <c r="L34" s="128"/>
      <c r="M34" s="129"/>
      <c r="N34" s="129"/>
      <c r="O34" s="129"/>
      <c r="P34" s="129"/>
      <c r="Q34" s="130"/>
      <c r="R34" s="131"/>
      <c r="S34" s="131"/>
      <c r="T34" s="131"/>
      <c r="U34" s="131"/>
      <c r="V34" s="131"/>
      <c r="W34" s="131"/>
      <c r="X34" s="131"/>
      <c r="Y34" s="131"/>
      <c r="Z34" s="131"/>
      <c r="AA34" s="131"/>
      <c r="AB34" s="131"/>
      <c r="AC34" s="131"/>
      <c r="AD34" s="131"/>
      <c r="AE34" s="131"/>
      <c r="AF34" s="131"/>
      <c r="AG34" s="121"/>
      <c r="AH34" s="121"/>
      <c r="AI34" s="121"/>
      <c r="AJ34" s="121"/>
      <c r="AK34" s="121"/>
      <c r="AL34" s="122"/>
      <c r="AM34" s="6"/>
    </row>
    <row r="35" spans="1:39" ht="20.25" customHeight="1">
      <c r="A35" s="6"/>
      <c r="B35" s="123" t="s">
        <v>7</v>
      </c>
      <c r="C35" s="124"/>
      <c r="D35" s="124"/>
      <c r="E35" s="124"/>
      <c r="F35" s="124"/>
      <c r="G35" s="125" t="s">
        <v>65</v>
      </c>
      <c r="H35" s="126"/>
      <c r="I35" s="126"/>
      <c r="J35" s="126"/>
      <c r="K35" s="127"/>
      <c r="L35" s="125" t="s">
        <v>51</v>
      </c>
      <c r="M35" s="126"/>
      <c r="N35" s="126"/>
      <c r="O35" s="126"/>
      <c r="P35" s="126"/>
      <c r="Q35" s="127"/>
      <c r="R35" s="131" t="s">
        <v>52</v>
      </c>
      <c r="S35" s="131"/>
      <c r="T35" s="131"/>
      <c r="U35" s="131"/>
      <c r="V35" s="131"/>
      <c r="W35" s="131" t="s">
        <v>40</v>
      </c>
      <c r="X35" s="131"/>
      <c r="Y35" s="131"/>
      <c r="Z35" s="131"/>
      <c r="AA35" s="131"/>
      <c r="AB35" s="131" t="s">
        <v>42</v>
      </c>
      <c r="AC35" s="131"/>
      <c r="AD35" s="131"/>
      <c r="AE35" s="131"/>
      <c r="AF35" s="131"/>
      <c r="AG35" s="121"/>
      <c r="AH35" s="121"/>
      <c r="AI35" s="121"/>
      <c r="AJ35" s="121"/>
      <c r="AK35" s="121"/>
      <c r="AL35" s="122"/>
      <c r="AM35" s="6"/>
    </row>
    <row r="36" spans="1:39" ht="4.5" customHeight="1">
      <c r="A36" s="6"/>
      <c r="B36" s="123"/>
      <c r="C36" s="124"/>
      <c r="D36" s="124"/>
      <c r="E36" s="124"/>
      <c r="F36" s="124"/>
      <c r="G36" s="128"/>
      <c r="H36" s="129"/>
      <c r="I36" s="129"/>
      <c r="J36" s="129"/>
      <c r="K36" s="130"/>
      <c r="L36" s="128"/>
      <c r="M36" s="129"/>
      <c r="N36" s="129"/>
      <c r="O36" s="129"/>
      <c r="P36" s="129"/>
      <c r="Q36" s="130"/>
      <c r="R36" s="131"/>
      <c r="S36" s="131"/>
      <c r="T36" s="131"/>
      <c r="U36" s="131"/>
      <c r="V36" s="131"/>
      <c r="W36" s="131"/>
      <c r="X36" s="131"/>
      <c r="Y36" s="131"/>
      <c r="Z36" s="131"/>
      <c r="AA36" s="131"/>
      <c r="AB36" s="131"/>
      <c r="AC36" s="131"/>
      <c r="AD36" s="131"/>
      <c r="AE36" s="131"/>
      <c r="AF36" s="131"/>
      <c r="AG36" s="121"/>
      <c r="AH36" s="121"/>
      <c r="AI36" s="121"/>
      <c r="AJ36" s="121"/>
      <c r="AK36" s="121"/>
      <c r="AL36" s="122"/>
      <c r="AM36" s="6"/>
    </row>
    <row r="37" spans="1:39" ht="20.25" customHeight="1">
      <c r="A37" s="6"/>
      <c r="B37" s="149" t="s">
        <v>0</v>
      </c>
      <c r="C37" s="148"/>
      <c r="D37" s="148"/>
      <c r="E37" s="148"/>
      <c r="F37" s="148"/>
      <c r="G37" s="132" t="s">
        <v>2</v>
      </c>
      <c r="H37" s="133"/>
      <c r="I37" s="133"/>
      <c r="J37" s="133"/>
      <c r="K37" s="134"/>
      <c r="L37" s="132" t="s">
        <v>21</v>
      </c>
      <c r="M37" s="133"/>
      <c r="N37" s="133"/>
      <c r="O37" s="133"/>
      <c r="P37" s="133"/>
      <c r="Q37" s="134"/>
      <c r="R37" s="148" t="s">
        <v>1</v>
      </c>
      <c r="S37" s="148"/>
      <c r="T37" s="148"/>
      <c r="U37" s="148"/>
      <c r="V37" s="148"/>
      <c r="W37" s="148" t="s">
        <v>3</v>
      </c>
      <c r="X37" s="148"/>
      <c r="Y37" s="148"/>
      <c r="Z37" s="148"/>
      <c r="AA37" s="148"/>
      <c r="AB37" s="148" t="s">
        <v>4</v>
      </c>
      <c r="AC37" s="148"/>
      <c r="AD37" s="148"/>
      <c r="AE37" s="148"/>
      <c r="AF37" s="148"/>
      <c r="AG37" s="148" t="s">
        <v>43</v>
      </c>
      <c r="AH37" s="148"/>
      <c r="AI37" s="148"/>
      <c r="AJ37" s="148"/>
      <c r="AK37" s="148"/>
      <c r="AL37" s="151"/>
      <c r="AM37" s="6"/>
    </row>
    <row r="38" spans="1:39" ht="4.5" customHeight="1">
      <c r="A38" s="6"/>
      <c r="B38" s="149"/>
      <c r="C38" s="148"/>
      <c r="D38" s="148"/>
      <c r="E38" s="148"/>
      <c r="F38" s="148"/>
      <c r="G38" s="135"/>
      <c r="H38" s="136"/>
      <c r="I38" s="136"/>
      <c r="J38" s="136"/>
      <c r="K38" s="137"/>
      <c r="L38" s="135"/>
      <c r="M38" s="136"/>
      <c r="N38" s="136"/>
      <c r="O38" s="136"/>
      <c r="P38" s="136"/>
      <c r="Q38" s="137"/>
      <c r="R38" s="148"/>
      <c r="S38" s="148"/>
      <c r="T38" s="148"/>
      <c r="U38" s="148"/>
      <c r="V38" s="148"/>
      <c r="W38" s="148"/>
      <c r="X38" s="148"/>
      <c r="Y38" s="148"/>
      <c r="Z38" s="148"/>
      <c r="AA38" s="148"/>
      <c r="AB38" s="148"/>
      <c r="AC38" s="148"/>
      <c r="AD38" s="148"/>
      <c r="AE38" s="148"/>
      <c r="AF38" s="148"/>
      <c r="AG38" s="148"/>
      <c r="AH38" s="148"/>
      <c r="AI38" s="148"/>
      <c r="AJ38" s="148"/>
      <c r="AK38" s="148"/>
      <c r="AL38" s="151"/>
      <c r="AM38" s="6"/>
    </row>
    <row r="39" spans="1:39" ht="23.1" customHeight="1">
      <c r="A39" s="37"/>
      <c r="B39" s="39" t="s">
        <v>225</v>
      </c>
      <c r="C39" s="40"/>
      <c r="D39" s="40"/>
      <c r="E39" s="40"/>
      <c r="F39" s="40"/>
      <c r="G39" s="40"/>
      <c r="H39" s="40"/>
      <c r="I39" s="40"/>
      <c r="J39" s="40"/>
      <c r="K39" s="40"/>
      <c r="L39" s="42" t="s">
        <v>66</v>
      </c>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1"/>
      <c r="AM39" s="34"/>
    </row>
    <row r="40" spans="1:39" s="13" customFormat="1" ht="23.1" customHeight="1">
      <c r="A40" s="38"/>
      <c r="B40" s="30" t="s">
        <v>6</v>
      </c>
      <c r="C40" s="17"/>
      <c r="D40" s="17"/>
      <c r="E40" s="215" t="s">
        <v>22</v>
      </c>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6"/>
      <c r="AM40" s="35"/>
    </row>
    <row r="41" spans="1:39" ht="23.1" customHeight="1">
      <c r="A41" s="7"/>
      <c r="B41" s="31"/>
      <c r="C41" s="18"/>
      <c r="D41" s="18"/>
      <c r="E41" s="212" t="s">
        <v>23</v>
      </c>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3"/>
      <c r="AM41" s="12"/>
    </row>
    <row r="42" spans="1:39" ht="22.5" customHeight="1">
      <c r="A42" s="7"/>
      <c r="B42" s="31"/>
      <c r="C42" s="18"/>
      <c r="D42" s="18"/>
      <c r="E42" s="212" t="s">
        <v>24</v>
      </c>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3"/>
      <c r="AM42" s="12"/>
    </row>
    <row r="43" spans="1:39" ht="22.5" customHeight="1">
      <c r="A43" s="7"/>
      <c r="B43" s="31"/>
      <c r="C43" s="18"/>
      <c r="D43" s="18"/>
      <c r="E43" s="212" t="s">
        <v>25</v>
      </c>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3"/>
      <c r="AM43" s="12"/>
    </row>
    <row r="44" spans="1:39" ht="22.5" customHeight="1">
      <c r="A44" s="7"/>
      <c r="B44" s="31"/>
      <c r="C44" s="18"/>
      <c r="D44" s="18"/>
      <c r="E44" s="212" t="s">
        <v>26</v>
      </c>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3"/>
      <c r="AM44" s="12"/>
    </row>
    <row r="45" spans="1:39" ht="22.5" customHeight="1">
      <c r="A45" s="7"/>
      <c r="B45" s="31"/>
      <c r="C45" s="18"/>
      <c r="D45" s="18"/>
      <c r="E45" s="212" t="s">
        <v>27</v>
      </c>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3"/>
      <c r="AM45" s="12"/>
    </row>
    <row r="46" spans="1:39" ht="22.5" customHeight="1">
      <c r="A46" s="7"/>
      <c r="B46" s="31"/>
      <c r="C46" s="18"/>
      <c r="D46" s="18"/>
      <c r="E46" s="212" t="s">
        <v>28</v>
      </c>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3"/>
      <c r="AM46" s="12"/>
    </row>
    <row r="47" spans="1:39" ht="22.5" customHeight="1">
      <c r="A47" s="7"/>
      <c r="B47" s="31"/>
      <c r="C47" s="18"/>
      <c r="D47" s="18"/>
      <c r="E47" s="212" t="s">
        <v>29</v>
      </c>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3"/>
      <c r="AM47" s="12"/>
    </row>
    <row r="48" spans="1:39" ht="22.5" customHeight="1">
      <c r="A48" s="7"/>
      <c r="B48" s="31"/>
      <c r="C48" s="18"/>
      <c r="D48" s="18"/>
      <c r="E48" s="212" t="s">
        <v>44</v>
      </c>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3"/>
      <c r="AM48" s="12"/>
    </row>
    <row r="49" spans="1:39" ht="22.5" customHeight="1">
      <c r="A49" s="7"/>
      <c r="B49" s="31"/>
      <c r="C49" s="18"/>
      <c r="D49" s="18"/>
      <c r="E49" s="212" t="s">
        <v>30</v>
      </c>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3"/>
      <c r="AM49" s="12"/>
    </row>
    <row r="50" spans="1:39" ht="22.5" customHeight="1">
      <c r="A50" s="7"/>
      <c r="B50" s="19"/>
      <c r="C50" s="14"/>
      <c r="D50" s="14"/>
      <c r="E50" s="14"/>
      <c r="F50" s="14"/>
      <c r="G50" s="14"/>
      <c r="H50" s="1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20"/>
      <c r="AM50" s="12"/>
    </row>
    <row r="51" spans="1:39">
      <c r="B51" s="21"/>
      <c r="AL51" s="16"/>
    </row>
    <row r="52" spans="1:39" ht="13.5" thickBot="1">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4"/>
    </row>
    <row r="53" spans="1:39" ht="9.75" customHeight="1">
      <c r="Q53" s="214"/>
      <c r="R53" s="214"/>
      <c r="S53" s="214"/>
      <c r="T53" s="214"/>
      <c r="U53" s="214"/>
      <c r="V53" s="214"/>
      <c r="W53" s="214"/>
      <c r="X53" s="214"/>
      <c r="Y53" s="214"/>
      <c r="Z53" s="214"/>
      <c r="AA53" s="214"/>
      <c r="AB53" s="214"/>
      <c r="AC53" s="214"/>
      <c r="AD53" s="214"/>
      <c r="AE53" s="214"/>
      <c r="AF53" s="214"/>
      <c r="AG53" s="214"/>
      <c r="AH53" s="214"/>
      <c r="AI53" s="214"/>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69"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75"/>
  <sheetViews>
    <sheetView showGridLines="0" tabSelected="1" view="pageBreakPreview" zoomScale="70" zoomScaleNormal="100" zoomScaleSheetLayoutView="70" workbookViewId="0">
      <selection activeCell="Q19" sqref="Q19:S19"/>
    </sheetView>
  </sheetViews>
  <sheetFormatPr defaultColWidth="9.140625" defaultRowHeight="12.75"/>
  <cols>
    <col min="1" max="39" width="3.7109375" style="2" customWidth="1"/>
    <col min="40" max="41" width="9.140625" style="2" customWidth="1"/>
    <col min="42" max="16384" width="9.140625" style="2"/>
  </cols>
  <sheetData>
    <row r="1" spans="2:39" ht="24.75" customHeight="1">
      <c r="B1" s="170" t="s">
        <v>34</v>
      </c>
      <c r="C1" s="171"/>
      <c r="D1" s="171"/>
      <c r="E1" s="171"/>
      <c r="F1" s="171"/>
      <c r="G1" s="171"/>
      <c r="H1" s="171"/>
      <c r="I1" s="171"/>
      <c r="J1" s="172"/>
      <c r="K1" s="200" t="s">
        <v>41</v>
      </c>
      <c r="L1" s="171"/>
      <c r="M1" s="171"/>
      <c r="N1" s="171"/>
      <c r="O1" s="171"/>
      <c r="P1" s="171"/>
      <c r="Q1" s="171"/>
      <c r="R1" s="171"/>
      <c r="S1" s="171"/>
      <c r="T1" s="171"/>
      <c r="U1" s="171"/>
      <c r="V1" s="171"/>
      <c r="W1" s="171"/>
      <c r="X1" s="171"/>
      <c r="Y1" s="171"/>
      <c r="Z1" s="171"/>
      <c r="AA1" s="171"/>
      <c r="AB1" s="172"/>
      <c r="AC1" s="183"/>
      <c r="AD1" s="184"/>
      <c r="AE1" s="184"/>
      <c r="AF1" s="184"/>
      <c r="AG1" s="184"/>
      <c r="AH1" s="184"/>
      <c r="AI1" s="184"/>
      <c r="AJ1" s="184"/>
      <c r="AK1" s="184"/>
      <c r="AL1" s="185"/>
      <c r="AM1" s="3"/>
    </row>
    <row r="2" spans="2:39" ht="15" customHeight="1">
      <c r="B2" s="173"/>
      <c r="C2" s="174"/>
      <c r="D2" s="174"/>
      <c r="E2" s="174"/>
      <c r="F2" s="174"/>
      <c r="G2" s="174"/>
      <c r="H2" s="174"/>
      <c r="I2" s="174"/>
      <c r="J2" s="175"/>
      <c r="K2" s="201"/>
      <c r="L2" s="174"/>
      <c r="M2" s="174"/>
      <c r="N2" s="174"/>
      <c r="O2" s="174"/>
      <c r="P2" s="174"/>
      <c r="Q2" s="174"/>
      <c r="R2" s="174"/>
      <c r="S2" s="174"/>
      <c r="T2" s="174"/>
      <c r="U2" s="174"/>
      <c r="V2" s="174"/>
      <c r="W2" s="174"/>
      <c r="X2" s="174"/>
      <c r="Y2" s="174"/>
      <c r="Z2" s="174"/>
      <c r="AA2" s="174"/>
      <c r="AB2" s="175"/>
      <c r="AC2" s="186"/>
      <c r="AD2" s="187"/>
      <c r="AE2" s="187"/>
      <c r="AF2" s="187"/>
      <c r="AG2" s="187"/>
      <c r="AH2" s="187"/>
      <c r="AI2" s="187"/>
      <c r="AJ2" s="187"/>
      <c r="AK2" s="187"/>
      <c r="AL2" s="188"/>
      <c r="AM2" s="3"/>
    </row>
    <row r="3" spans="2:39" ht="12.75" customHeight="1">
      <c r="B3" s="173"/>
      <c r="C3" s="174"/>
      <c r="D3" s="174"/>
      <c r="E3" s="174"/>
      <c r="F3" s="174"/>
      <c r="G3" s="174"/>
      <c r="H3" s="174"/>
      <c r="I3" s="174"/>
      <c r="J3" s="175"/>
      <c r="K3" s="201"/>
      <c r="L3" s="174"/>
      <c r="M3" s="174"/>
      <c r="N3" s="174"/>
      <c r="O3" s="174"/>
      <c r="P3" s="174"/>
      <c r="Q3" s="174"/>
      <c r="R3" s="174"/>
      <c r="S3" s="174"/>
      <c r="T3" s="174"/>
      <c r="U3" s="174"/>
      <c r="V3" s="174"/>
      <c r="W3" s="174"/>
      <c r="X3" s="174"/>
      <c r="Y3" s="174"/>
      <c r="Z3" s="174"/>
      <c r="AA3" s="174"/>
      <c r="AB3" s="175"/>
      <c r="AC3" s="186"/>
      <c r="AD3" s="187"/>
      <c r="AE3" s="187"/>
      <c r="AF3" s="187"/>
      <c r="AG3" s="187"/>
      <c r="AH3" s="187"/>
      <c r="AI3" s="187"/>
      <c r="AJ3" s="187"/>
      <c r="AK3" s="187"/>
      <c r="AL3" s="188"/>
      <c r="AM3" s="3"/>
    </row>
    <row r="4" spans="2:39" ht="70.5" customHeight="1">
      <c r="B4" s="173"/>
      <c r="C4" s="174"/>
      <c r="D4" s="174"/>
      <c r="E4" s="174"/>
      <c r="F4" s="174"/>
      <c r="G4" s="174"/>
      <c r="H4" s="174"/>
      <c r="I4" s="174"/>
      <c r="J4" s="175"/>
      <c r="K4" s="202"/>
      <c r="L4" s="177"/>
      <c r="M4" s="177"/>
      <c r="N4" s="177"/>
      <c r="O4" s="177"/>
      <c r="P4" s="177"/>
      <c r="Q4" s="177"/>
      <c r="R4" s="177"/>
      <c r="S4" s="177"/>
      <c r="T4" s="177"/>
      <c r="U4" s="177"/>
      <c r="V4" s="177"/>
      <c r="W4" s="177"/>
      <c r="X4" s="177"/>
      <c r="Y4" s="177"/>
      <c r="Z4" s="177"/>
      <c r="AA4" s="177"/>
      <c r="AB4" s="178"/>
      <c r="AC4" s="186"/>
      <c r="AD4" s="187"/>
      <c r="AE4" s="187"/>
      <c r="AF4" s="187"/>
      <c r="AG4" s="187"/>
      <c r="AH4" s="187"/>
      <c r="AI4" s="187"/>
      <c r="AJ4" s="187"/>
      <c r="AK4" s="187"/>
      <c r="AL4" s="188"/>
      <c r="AM4" s="3"/>
    </row>
    <row r="5" spans="2:39" ht="11.25" customHeight="1">
      <c r="B5" s="173"/>
      <c r="C5" s="174"/>
      <c r="D5" s="174"/>
      <c r="E5" s="174"/>
      <c r="F5" s="174"/>
      <c r="G5" s="174"/>
      <c r="H5" s="174"/>
      <c r="I5" s="174"/>
      <c r="J5" s="175"/>
      <c r="K5" s="193" t="s">
        <v>68</v>
      </c>
      <c r="L5" s="194"/>
      <c r="M5" s="194"/>
      <c r="N5" s="194"/>
      <c r="O5" s="194"/>
      <c r="P5" s="194"/>
      <c r="Q5" s="194"/>
      <c r="R5" s="194"/>
      <c r="S5" s="194"/>
      <c r="T5" s="194"/>
      <c r="U5" s="194"/>
      <c r="V5" s="194"/>
      <c r="W5" s="194"/>
      <c r="X5" s="194"/>
      <c r="Y5" s="194"/>
      <c r="Z5" s="194"/>
      <c r="AA5" s="194"/>
      <c r="AB5" s="195"/>
      <c r="AC5" s="186"/>
      <c r="AD5" s="187"/>
      <c r="AE5" s="187"/>
      <c r="AF5" s="187"/>
      <c r="AG5" s="187"/>
      <c r="AH5" s="187"/>
      <c r="AI5" s="187"/>
      <c r="AJ5" s="187"/>
      <c r="AK5" s="187"/>
      <c r="AL5" s="188"/>
      <c r="AM5" s="3"/>
    </row>
    <row r="6" spans="2:39" ht="6.75" customHeight="1">
      <c r="B6" s="176"/>
      <c r="C6" s="177"/>
      <c r="D6" s="177"/>
      <c r="E6" s="177"/>
      <c r="F6" s="177"/>
      <c r="G6" s="177"/>
      <c r="H6" s="177"/>
      <c r="I6" s="177"/>
      <c r="J6" s="178"/>
      <c r="K6" s="196"/>
      <c r="L6" s="197"/>
      <c r="M6" s="197"/>
      <c r="N6" s="197"/>
      <c r="O6" s="197"/>
      <c r="P6" s="197"/>
      <c r="Q6" s="197"/>
      <c r="R6" s="197"/>
      <c r="S6" s="197"/>
      <c r="T6" s="197"/>
      <c r="U6" s="197"/>
      <c r="V6" s="197"/>
      <c r="W6" s="197"/>
      <c r="X6" s="197"/>
      <c r="Y6" s="197"/>
      <c r="Z6" s="197"/>
      <c r="AA6" s="197"/>
      <c r="AB6" s="198"/>
      <c r="AC6" s="189"/>
      <c r="AD6" s="190"/>
      <c r="AE6" s="190"/>
      <c r="AF6" s="190"/>
      <c r="AG6" s="190"/>
      <c r="AH6" s="190"/>
      <c r="AI6" s="190"/>
      <c r="AJ6" s="190"/>
      <c r="AK6" s="190"/>
      <c r="AL6" s="191"/>
      <c r="AM6" s="3"/>
    </row>
    <row r="7" spans="2:39" ht="18" customHeight="1">
      <c r="B7" s="167" t="s">
        <v>12</v>
      </c>
      <c r="C7" s="218"/>
      <c r="D7" s="218"/>
      <c r="E7" s="218"/>
      <c r="F7" s="218"/>
      <c r="G7" s="218"/>
      <c r="H7" s="218"/>
      <c r="I7" s="218"/>
      <c r="J7" s="219"/>
      <c r="K7" s="166" t="s">
        <v>13</v>
      </c>
      <c r="L7" s="166"/>
      <c r="M7" s="166" t="s">
        <v>14</v>
      </c>
      <c r="N7" s="166"/>
      <c r="O7" s="166" t="s">
        <v>15</v>
      </c>
      <c r="P7" s="166"/>
      <c r="Q7" s="166" t="s">
        <v>16</v>
      </c>
      <c r="R7" s="166"/>
      <c r="S7" s="166" t="s">
        <v>17</v>
      </c>
      <c r="T7" s="166"/>
      <c r="U7" s="166" t="s">
        <v>18</v>
      </c>
      <c r="V7" s="166"/>
      <c r="W7" s="192" t="s">
        <v>19</v>
      </c>
      <c r="X7" s="192"/>
      <c r="Y7" s="192"/>
      <c r="Z7" s="166" t="s">
        <v>20</v>
      </c>
      <c r="AA7" s="166"/>
      <c r="AB7" s="166"/>
      <c r="AC7" s="206" t="s">
        <v>187</v>
      </c>
      <c r="AD7" s="207"/>
      <c r="AE7" s="207"/>
      <c r="AF7" s="207"/>
      <c r="AG7" s="207"/>
      <c r="AH7" s="207"/>
      <c r="AI7" s="207"/>
      <c r="AJ7" s="207"/>
      <c r="AK7" s="207"/>
      <c r="AL7" s="208"/>
      <c r="AM7" s="3"/>
    </row>
    <row r="8" spans="2:39" ht="17.25" customHeight="1" thickBot="1">
      <c r="B8" s="163" t="s">
        <v>37</v>
      </c>
      <c r="C8" s="164"/>
      <c r="D8" s="164"/>
      <c r="E8" s="164"/>
      <c r="F8" s="164"/>
      <c r="G8" s="164"/>
      <c r="H8" s="164"/>
      <c r="I8" s="164"/>
      <c r="J8" s="165"/>
      <c r="K8" s="179" t="s">
        <v>38</v>
      </c>
      <c r="L8" s="180"/>
      <c r="M8" s="181" t="s">
        <v>45</v>
      </c>
      <c r="N8" s="182"/>
      <c r="O8" s="179" t="s">
        <v>39</v>
      </c>
      <c r="P8" s="180"/>
      <c r="Q8" s="181" t="s">
        <v>46</v>
      </c>
      <c r="R8" s="182"/>
      <c r="S8" s="179" t="s">
        <v>47</v>
      </c>
      <c r="T8" s="180"/>
      <c r="U8" s="179" t="s">
        <v>48</v>
      </c>
      <c r="V8" s="180"/>
      <c r="W8" s="203" t="s">
        <v>49</v>
      </c>
      <c r="X8" s="204"/>
      <c r="Y8" s="205"/>
      <c r="Z8" s="179" t="s">
        <v>11</v>
      </c>
      <c r="AA8" s="199"/>
      <c r="AB8" s="180"/>
      <c r="AC8" s="209"/>
      <c r="AD8" s="210"/>
      <c r="AE8" s="210"/>
      <c r="AF8" s="210"/>
      <c r="AG8" s="210"/>
      <c r="AH8" s="210"/>
      <c r="AI8" s="210"/>
      <c r="AJ8" s="210"/>
      <c r="AK8" s="210"/>
      <c r="AL8" s="211"/>
      <c r="AM8" s="4"/>
    </row>
    <row r="9" spans="2:39" ht="15" customHeight="1">
      <c r="B9" s="222" t="s">
        <v>31</v>
      </c>
      <c r="C9" s="222"/>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c r="AM9" s="5"/>
    </row>
    <row r="10" spans="2:39" ht="9.75" customHeight="1">
      <c r="B10" s="222"/>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5"/>
    </row>
    <row r="11" spans="2:39" ht="18.75" customHeight="1">
      <c r="B11" s="217" t="s">
        <v>36</v>
      </c>
      <c r="C11" s="217"/>
      <c r="D11" s="217"/>
      <c r="E11" s="217" t="s">
        <v>7</v>
      </c>
      <c r="F11" s="217"/>
      <c r="G11" s="217"/>
      <c r="H11" s="217" t="s">
        <v>8</v>
      </c>
      <c r="I11" s="217"/>
      <c r="J11" s="217"/>
      <c r="K11" s="217" t="s">
        <v>9</v>
      </c>
      <c r="L11" s="217"/>
      <c r="M11" s="217"/>
      <c r="N11" s="217" t="s">
        <v>10</v>
      </c>
      <c r="O11" s="217"/>
      <c r="P11" s="217"/>
      <c r="Q11" s="217" t="s">
        <v>11</v>
      </c>
      <c r="R11" s="217"/>
      <c r="S11" s="217"/>
      <c r="T11" s="8"/>
      <c r="U11" s="217" t="s">
        <v>36</v>
      </c>
      <c r="V11" s="217"/>
      <c r="W11" s="217"/>
      <c r="X11" s="217" t="s">
        <v>7</v>
      </c>
      <c r="Y11" s="217"/>
      <c r="Z11" s="217"/>
      <c r="AA11" s="217" t="s">
        <v>8</v>
      </c>
      <c r="AB11" s="217"/>
      <c r="AC11" s="217"/>
      <c r="AD11" s="217" t="s">
        <v>9</v>
      </c>
      <c r="AE11" s="217"/>
      <c r="AF11" s="217"/>
      <c r="AG11" s="217" t="s">
        <v>10</v>
      </c>
      <c r="AH11" s="217"/>
      <c r="AI11" s="217"/>
      <c r="AJ11" s="217" t="s">
        <v>11</v>
      </c>
      <c r="AK11" s="217"/>
      <c r="AL11" s="217"/>
    </row>
    <row r="12" spans="2:39" ht="12" customHeight="1">
      <c r="B12" s="220">
        <v>1</v>
      </c>
      <c r="C12" s="220"/>
      <c r="D12" s="220"/>
      <c r="E12" s="220" t="s">
        <v>33</v>
      </c>
      <c r="F12" s="220"/>
      <c r="G12" s="220"/>
      <c r="H12" s="220" t="s">
        <v>33</v>
      </c>
      <c r="I12" s="220"/>
      <c r="J12" s="220"/>
      <c r="K12" s="220" t="s">
        <v>33</v>
      </c>
      <c r="L12" s="220"/>
      <c r="M12" s="220"/>
      <c r="N12" s="220" t="s">
        <v>33</v>
      </c>
      <c r="O12" s="220"/>
      <c r="P12" s="220"/>
      <c r="Q12" s="220" t="s">
        <v>33</v>
      </c>
      <c r="R12" s="220"/>
      <c r="S12" s="220"/>
      <c r="T12" s="8"/>
      <c r="U12" s="220">
        <v>65</v>
      </c>
      <c r="V12" s="220"/>
      <c r="W12" s="220"/>
      <c r="X12" s="220"/>
      <c r="Y12" s="220"/>
      <c r="Z12" s="220"/>
      <c r="AA12" s="221"/>
      <c r="AB12" s="221"/>
      <c r="AC12" s="221"/>
      <c r="AD12" s="221"/>
      <c r="AE12" s="221"/>
      <c r="AF12" s="221"/>
      <c r="AG12" s="221"/>
      <c r="AH12" s="221"/>
      <c r="AI12" s="221"/>
      <c r="AJ12" s="217"/>
      <c r="AK12" s="217"/>
      <c r="AL12" s="217"/>
    </row>
    <row r="13" spans="2:39" ht="12" customHeight="1">
      <c r="B13" s="220">
        <v>2</v>
      </c>
      <c r="C13" s="220"/>
      <c r="D13" s="220"/>
      <c r="E13" s="220" t="s">
        <v>33</v>
      </c>
      <c r="F13" s="220"/>
      <c r="G13" s="220"/>
      <c r="H13" s="220" t="s">
        <v>33</v>
      </c>
      <c r="I13" s="220"/>
      <c r="J13" s="220"/>
      <c r="K13" s="220" t="s">
        <v>33</v>
      </c>
      <c r="L13" s="220"/>
      <c r="M13" s="220"/>
      <c r="N13" s="220" t="s">
        <v>33</v>
      </c>
      <c r="O13" s="220"/>
      <c r="P13" s="220"/>
      <c r="Q13" s="220" t="s">
        <v>33</v>
      </c>
      <c r="R13" s="220"/>
      <c r="S13" s="220"/>
      <c r="T13" s="8"/>
      <c r="U13" s="220">
        <v>66</v>
      </c>
      <c r="V13" s="220"/>
      <c r="W13" s="220"/>
      <c r="X13" s="220"/>
      <c r="Y13" s="220"/>
      <c r="Z13" s="220"/>
      <c r="AA13" s="221"/>
      <c r="AB13" s="221"/>
      <c r="AC13" s="221"/>
      <c r="AD13" s="221"/>
      <c r="AE13" s="221"/>
      <c r="AF13" s="221"/>
      <c r="AG13" s="221"/>
      <c r="AH13" s="221"/>
      <c r="AI13" s="221"/>
      <c r="AJ13" s="217"/>
      <c r="AK13" s="217"/>
      <c r="AL13" s="217"/>
    </row>
    <row r="14" spans="2:39" ht="12" customHeight="1">
      <c r="B14" s="220">
        <v>3</v>
      </c>
      <c r="C14" s="220"/>
      <c r="D14" s="220"/>
      <c r="E14" s="220" t="s">
        <v>33</v>
      </c>
      <c r="F14" s="220"/>
      <c r="G14" s="220"/>
      <c r="H14" s="220" t="s">
        <v>33</v>
      </c>
      <c r="I14" s="220"/>
      <c r="J14" s="220"/>
      <c r="K14" s="220"/>
      <c r="L14" s="220"/>
      <c r="M14" s="220"/>
      <c r="N14" s="220"/>
      <c r="O14" s="220"/>
      <c r="P14" s="220"/>
      <c r="Q14" s="220"/>
      <c r="R14" s="220"/>
      <c r="S14" s="220"/>
      <c r="T14" s="8"/>
      <c r="U14" s="220">
        <v>67</v>
      </c>
      <c r="V14" s="220"/>
      <c r="W14" s="220"/>
      <c r="X14" s="221"/>
      <c r="Y14" s="221"/>
      <c r="Z14" s="221"/>
      <c r="AA14" s="221"/>
      <c r="AB14" s="221"/>
      <c r="AC14" s="221"/>
      <c r="AD14" s="221"/>
      <c r="AE14" s="221"/>
      <c r="AF14" s="221"/>
      <c r="AG14" s="221"/>
      <c r="AH14" s="221"/>
      <c r="AI14" s="221"/>
      <c r="AJ14" s="217"/>
      <c r="AK14" s="217"/>
      <c r="AL14" s="217"/>
    </row>
    <row r="15" spans="2:39" ht="12" customHeight="1">
      <c r="B15" s="220">
        <v>4</v>
      </c>
      <c r="C15" s="220"/>
      <c r="D15" s="220"/>
      <c r="E15" s="220" t="s">
        <v>33</v>
      </c>
      <c r="F15" s="220"/>
      <c r="G15" s="220"/>
      <c r="H15" s="220" t="s">
        <v>33</v>
      </c>
      <c r="I15" s="220"/>
      <c r="J15" s="220"/>
      <c r="K15" s="220" t="s">
        <v>33</v>
      </c>
      <c r="L15" s="220"/>
      <c r="M15" s="220"/>
      <c r="N15" s="220" t="s">
        <v>33</v>
      </c>
      <c r="O15" s="220"/>
      <c r="P15" s="220"/>
      <c r="Q15" s="220" t="s">
        <v>33</v>
      </c>
      <c r="R15" s="220"/>
      <c r="S15" s="220"/>
      <c r="T15" s="8"/>
      <c r="U15" s="220">
        <v>68</v>
      </c>
      <c r="V15" s="220"/>
      <c r="W15" s="220"/>
      <c r="X15" s="220"/>
      <c r="Y15" s="220"/>
      <c r="Z15" s="220"/>
      <c r="AA15" s="221"/>
      <c r="AB15" s="221"/>
      <c r="AC15" s="221"/>
      <c r="AD15" s="221"/>
      <c r="AE15" s="221"/>
      <c r="AF15" s="221"/>
      <c r="AG15" s="221"/>
      <c r="AH15" s="221"/>
      <c r="AI15" s="221"/>
      <c r="AJ15" s="217"/>
      <c r="AK15" s="217"/>
      <c r="AL15" s="217"/>
    </row>
    <row r="16" spans="2:39" ht="12" customHeight="1">
      <c r="B16" s="220">
        <v>5</v>
      </c>
      <c r="C16" s="220"/>
      <c r="D16" s="220"/>
      <c r="E16" s="220" t="s">
        <v>33</v>
      </c>
      <c r="F16" s="220"/>
      <c r="G16" s="220"/>
      <c r="H16" s="220" t="s">
        <v>33</v>
      </c>
      <c r="I16" s="220"/>
      <c r="J16" s="220"/>
      <c r="K16" s="220" t="s">
        <v>33</v>
      </c>
      <c r="L16" s="220"/>
      <c r="M16" s="220"/>
      <c r="N16" s="220" t="s">
        <v>33</v>
      </c>
      <c r="O16" s="220"/>
      <c r="P16" s="220"/>
      <c r="Q16" s="220" t="s">
        <v>33</v>
      </c>
      <c r="R16" s="220"/>
      <c r="S16" s="220"/>
      <c r="T16" s="8"/>
      <c r="U16" s="220">
        <v>69</v>
      </c>
      <c r="V16" s="220"/>
      <c r="W16" s="220"/>
      <c r="X16" s="220"/>
      <c r="Y16" s="220"/>
      <c r="Z16" s="220"/>
      <c r="AA16" s="221"/>
      <c r="AB16" s="221"/>
      <c r="AC16" s="221"/>
      <c r="AD16" s="221"/>
      <c r="AE16" s="221"/>
      <c r="AF16" s="221"/>
      <c r="AG16" s="221"/>
      <c r="AH16" s="221"/>
      <c r="AI16" s="221"/>
      <c r="AJ16" s="217"/>
      <c r="AK16" s="217"/>
      <c r="AL16" s="217"/>
    </row>
    <row r="17" spans="2:38" ht="12" customHeight="1">
      <c r="B17" s="220">
        <v>6</v>
      </c>
      <c r="C17" s="220"/>
      <c r="D17" s="220"/>
      <c r="E17" s="220"/>
      <c r="F17" s="220"/>
      <c r="G17" s="220"/>
      <c r="H17" s="220" t="s">
        <v>33</v>
      </c>
      <c r="I17" s="220"/>
      <c r="J17" s="220"/>
      <c r="K17" s="220" t="s">
        <v>33</v>
      </c>
      <c r="L17" s="220"/>
      <c r="M17" s="220"/>
      <c r="N17" s="220" t="s">
        <v>33</v>
      </c>
      <c r="O17" s="220"/>
      <c r="P17" s="220"/>
      <c r="Q17" s="220"/>
      <c r="R17" s="220"/>
      <c r="S17" s="220"/>
      <c r="T17" s="8"/>
      <c r="U17" s="220">
        <v>70</v>
      </c>
      <c r="V17" s="220"/>
      <c r="W17" s="220"/>
      <c r="X17" s="221"/>
      <c r="Y17" s="221"/>
      <c r="Z17" s="221"/>
      <c r="AA17" s="221"/>
      <c r="AB17" s="221"/>
      <c r="AC17" s="221"/>
      <c r="AD17" s="221"/>
      <c r="AE17" s="221"/>
      <c r="AF17" s="221"/>
      <c r="AG17" s="221"/>
      <c r="AH17" s="221"/>
      <c r="AI17" s="221"/>
      <c r="AJ17" s="217"/>
      <c r="AK17" s="217"/>
      <c r="AL17" s="217"/>
    </row>
    <row r="18" spans="2:38" ht="12" customHeight="1">
      <c r="B18" s="220">
        <v>7</v>
      </c>
      <c r="C18" s="220"/>
      <c r="D18" s="220"/>
      <c r="E18" s="220"/>
      <c r="F18" s="220"/>
      <c r="G18" s="220"/>
      <c r="H18" s="220"/>
      <c r="I18" s="220"/>
      <c r="J18" s="220"/>
      <c r="K18" s="221"/>
      <c r="L18" s="221"/>
      <c r="M18" s="221"/>
      <c r="N18" s="220" t="s">
        <v>33</v>
      </c>
      <c r="O18" s="220"/>
      <c r="P18" s="220"/>
      <c r="Q18" s="220" t="s">
        <v>33</v>
      </c>
      <c r="R18" s="220"/>
      <c r="S18" s="220"/>
      <c r="T18" s="8"/>
      <c r="U18" s="220">
        <v>71</v>
      </c>
      <c r="V18" s="220"/>
      <c r="W18" s="220"/>
      <c r="X18" s="220"/>
      <c r="Y18" s="220"/>
      <c r="Z18" s="220"/>
      <c r="AA18" s="221"/>
      <c r="AB18" s="221"/>
      <c r="AC18" s="221"/>
      <c r="AD18" s="221"/>
      <c r="AE18" s="221"/>
      <c r="AF18" s="221"/>
      <c r="AG18" s="221"/>
      <c r="AH18" s="221"/>
      <c r="AI18" s="221"/>
      <c r="AJ18" s="217"/>
      <c r="AK18" s="217"/>
      <c r="AL18" s="217"/>
    </row>
    <row r="19" spans="2:38" ht="12" customHeight="1">
      <c r="B19" s="220">
        <v>8</v>
      </c>
      <c r="C19" s="220"/>
      <c r="D19" s="220"/>
      <c r="E19" s="220"/>
      <c r="F19" s="220"/>
      <c r="G19" s="220"/>
      <c r="H19" s="220"/>
      <c r="I19" s="220"/>
      <c r="J19" s="220"/>
      <c r="K19" s="220"/>
      <c r="L19" s="220"/>
      <c r="M19" s="220"/>
      <c r="N19" s="220" t="s">
        <v>33</v>
      </c>
      <c r="O19" s="220"/>
      <c r="P19" s="220"/>
      <c r="Q19" s="220" t="s">
        <v>33</v>
      </c>
      <c r="R19" s="220"/>
      <c r="S19" s="220"/>
      <c r="T19" s="8"/>
      <c r="U19" s="220">
        <v>72</v>
      </c>
      <c r="V19" s="220"/>
      <c r="W19" s="220"/>
      <c r="X19" s="221"/>
      <c r="Y19" s="221"/>
      <c r="Z19" s="221"/>
      <c r="AA19" s="221"/>
      <c r="AB19" s="221"/>
      <c r="AC19" s="221"/>
      <c r="AD19" s="221"/>
      <c r="AE19" s="221"/>
      <c r="AF19" s="221"/>
      <c r="AG19" s="221"/>
      <c r="AH19" s="221"/>
      <c r="AI19" s="221"/>
      <c r="AJ19" s="217"/>
      <c r="AK19" s="217"/>
      <c r="AL19" s="217"/>
    </row>
    <row r="20" spans="2:38" ht="12" customHeight="1">
      <c r="B20" s="220">
        <v>9</v>
      </c>
      <c r="C20" s="220"/>
      <c r="D20" s="220"/>
      <c r="E20" s="220"/>
      <c r="F20" s="220"/>
      <c r="G20" s="220"/>
      <c r="H20" s="220"/>
      <c r="I20" s="220"/>
      <c r="J20" s="220"/>
      <c r="K20" s="221"/>
      <c r="L20" s="221"/>
      <c r="M20" s="221"/>
      <c r="N20" s="221"/>
      <c r="O20" s="221"/>
      <c r="P20" s="221"/>
      <c r="Q20" s="221"/>
      <c r="R20" s="221"/>
      <c r="S20" s="221"/>
      <c r="T20" s="8"/>
      <c r="U20" s="220">
        <v>73</v>
      </c>
      <c r="V20" s="220"/>
      <c r="W20" s="220"/>
      <c r="X20" s="221"/>
      <c r="Y20" s="221"/>
      <c r="Z20" s="221"/>
      <c r="AA20" s="221"/>
      <c r="AB20" s="221"/>
      <c r="AC20" s="221"/>
      <c r="AD20" s="221"/>
      <c r="AE20" s="221"/>
      <c r="AF20" s="221"/>
      <c r="AG20" s="221"/>
      <c r="AH20" s="221"/>
      <c r="AI20" s="221"/>
      <c r="AJ20" s="217"/>
      <c r="AK20" s="217"/>
      <c r="AL20" s="217"/>
    </row>
    <row r="21" spans="2:38" ht="12" customHeight="1">
      <c r="B21" s="220">
        <v>10</v>
      </c>
      <c r="C21" s="220"/>
      <c r="D21" s="220"/>
      <c r="E21" s="220"/>
      <c r="F21" s="220"/>
      <c r="G21" s="220"/>
      <c r="H21" s="220"/>
      <c r="I21" s="220"/>
      <c r="J21" s="220"/>
      <c r="K21" s="220"/>
      <c r="L21" s="220"/>
      <c r="M21" s="220"/>
      <c r="N21" s="220"/>
      <c r="O21" s="220"/>
      <c r="P21" s="220"/>
      <c r="Q21" s="221"/>
      <c r="R21" s="221"/>
      <c r="S21" s="221"/>
      <c r="T21" s="8"/>
      <c r="U21" s="220">
        <v>74</v>
      </c>
      <c r="V21" s="220"/>
      <c r="W21" s="220"/>
      <c r="X21" s="220"/>
      <c r="Y21" s="220"/>
      <c r="Z21" s="220"/>
      <c r="AA21" s="221"/>
      <c r="AB21" s="221"/>
      <c r="AC21" s="221"/>
      <c r="AD21" s="221"/>
      <c r="AE21" s="221"/>
      <c r="AF21" s="221"/>
      <c r="AG21" s="221"/>
      <c r="AH21" s="221"/>
      <c r="AI21" s="221"/>
      <c r="AJ21" s="217"/>
      <c r="AK21" s="217"/>
      <c r="AL21" s="217"/>
    </row>
    <row r="22" spans="2:38" ht="12" customHeight="1">
      <c r="B22" s="220">
        <v>11</v>
      </c>
      <c r="C22" s="220"/>
      <c r="D22" s="220"/>
      <c r="E22" s="220"/>
      <c r="F22" s="220"/>
      <c r="G22" s="220"/>
      <c r="H22" s="220"/>
      <c r="I22" s="220"/>
      <c r="J22" s="220"/>
      <c r="K22" s="220"/>
      <c r="L22" s="220"/>
      <c r="M22" s="220"/>
      <c r="N22" s="220"/>
      <c r="O22" s="220"/>
      <c r="P22" s="220"/>
      <c r="Q22" s="221"/>
      <c r="R22" s="221"/>
      <c r="S22" s="221"/>
      <c r="T22" s="6"/>
      <c r="U22" s="220">
        <v>75</v>
      </c>
      <c r="V22" s="220"/>
      <c r="W22" s="220"/>
      <c r="X22" s="221"/>
      <c r="Y22" s="221"/>
      <c r="Z22" s="221"/>
      <c r="AA22" s="221"/>
      <c r="AB22" s="221"/>
      <c r="AC22" s="221"/>
      <c r="AD22" s="221"/>
      <c r="AE22" s="221"/>
      <c r="AF22" s="221"/>
      <c r="AG22" s="221"/>
      <c r="AH22" s="221"/>
      <c r="AI22" s="221"/>
      <c r="AJ22" s="217"/>
      <c r="AK22" s="217"/>
      <c r="AL22" s="217"/>
    </row>
    <row r="23" spans="2:38" ht="12" customHeight="1">
      <c r="B23" s="220">
        <v>12</v>
      </c>
      <c r="C23" s="220"/>
      <c r="D23" s="220"/>
      <c r="E23" s="220"/>
      <c r="F23" s="220"/>
      <c r="G23" s="220"/>
      <c r="H23" s="220"/>
      <c r="I23" s="220"/>
      <c r="J23" s="220"/>
      <c r="K23" s="221"/>
      <c r="L23" s="221"/>
      <c r="M23" s="221"/>
      <c r="N23" s="220"/>
      <c r="O23" s="220"/>
      <c r="P23" s="220"/>
      <c r="Q23" s="221"/>
      <c r="R23" s="221"/>
      <c r="S23" s="221"/>
      <c r="T23" s="6"/>
      <c r="U23" s="220">
        <v>76</v>
      </c>
      <c r="V23" s="220"/>
      <c r="W23" s="220"/>
      <c r="X23" s="221"/>
      <c r="Y23" s="221"/>
      <c r="Z23" s="221"/>
      <c r="AA23" s="221"/>
      <c r="AB23" s="221"/>
      <c r="AC23" s="221"/>
      <c r="AD23" s="221"/>
      <c r="AE23" s="221"/>
      <c r="AF23" s="221"/>
      <c r="AG23" s="221"/>
      <c r="AH23" s="221"/>
      <c r="AI23" s="221"/>
      <c r="AJ23" s="217"/>
      <c r="AK23" s="217"/>
      <c r="AL23" s="217"/>
    </row>
    <row r="24" spans="2:38" ht="12" customHeight="1">
      <c r="B24" s="220">
        <v>13</v>
      </c>
      <c r="C24" s="220"/>
      <c r="D24" s="220"/>
      <c r="E24" s="220"/>
      <c r="F24" s="220"/>
      <c r="G24" s="220"/>
      <c r="H24" s="220"/>
      <c r="I24" s="220"/>
      <c r="J24" s="220"/>
      <c r="K24" s="221"/>
      <c r="L24" s="221"/>
      <c r="M24" s="221"/>
      <c r="N24" s="220"/>
      <c r="O24" s="220"/>
      <c r="P24" s="220"/>
      <c r="Q24" s="221"/>
      <c r="R24" s="221"/>
      <c r="S24" s="221"/>
      <c r="T24" s="6"/>
      <c r="U24" s="220">
        <v>77</v>
      </c>
      <c r="V24" s="220"/>
      <c r="W24" s="220"/>
      <c r="X24" s="221"/>
      <c r="Y24" s="221"/>
      <c r="Z24" s="221"/>
      <c r="AA24" s="221"/>
      <c r="AB24" s="221"/>
      <c r="AC24" s="221"/>
      <c r="AD24" s="221"/>
      <c r="AE24" s="221"/>
      <c r="AF24" s="221"/>
      <c r="AG24" s="221"/>
      <c r="AH24" s="221"/>
      <c r="AI24" s="221"/>
      <c r="AJ24" s="217"/>
      <c r="AK24" s="217"/>
      <c r="AL24" s="217"/>
    </row>
    <row r="25" spans="2:38" ht="12" customHeight="1">
      <c r="B25" s="220">
        <v>14</v>
      </c>
      <c r="C25" s="220"/>
      <c r="D25" s="220"/>
      <c r="E25" s="220"/>
      <c r="F25" s="220"/>
      <c r="G25" s="220"/>
      <c r="H25" s="220"/>
      <c r="I25" s="220"/>
      <c r="J25" s="220"/>
      <c r="K25" s="221"/>
      <c r="L25" s="221"/>
      <c r="M25" s="221"/>
      <c r="N25" s="221"/>
      <c r="O25" s="221"/>
      <c r="P25" s="221"/>
      <c r="Q25" s="221"/>
      <c r="R25" s="221"/>
      <c r="S25" s="221"/>
      <c r="T25" s="6"/>
      <c r="U25" s="220">
        <v>78</v>
      </c>
      <c r="V25" s="220"/>
      <c r="W25" s="220"/>
      <c r="X25" s="221"/>
      <c r="Y25" s="221"/>
      <c r="Z25" s="221"/>
      <c r="AA25" s="221"/>
      <c r="AB25" s="221"/>
      <c r="AC25" s="221"/>
      <c r="AD25" s="221"/>
      <c r="AE25" s="221"/>
      <c r="AF25" s="221"/>
      <c r="AG25" s="221"/>
      <c r="AH25" s="221"/>
      <c r="AI25" s="221"/>
      <c r="AJ25" s="217"/>
      <c r="AK25" s="217"/>
      <c r="AL25" s="217"/>
    </row>
    <row r="26" spans="2:38" ht="12" customHeight="1">
      <c r="B26" s="220">
        <v>15</v>
      </c>
      <c r="C26" s="220"/>
      <c r="D26" s="220"/>
      <c r="E26" s="220"/>
      <c r="F26" s="220"/>
      <c r="G26" s="220"/>
      <c r="H26" s="220"/>
      <c r="I26" s="220"/>
      <c r="J26" s="220"/>
      <c r="K26" s="220"/>
      <c r="L26" s="220"/>
      <c r="M26" s="220"/>
      <c r="N26" s="220"/>
      <c r="O26" s="220"/>
      <c r="P26" s="220"/>
      <c r="Q26" s="221"/>
      <c r="R26" s="221"/>
      <c r="S26" s="221"/>
      <c r="T26" s="6"/>
      <c r="U26" s="220">
        <v>79</v>
      </c>
      <c r="V26" s="220"/>
      <c r="W26" s="220"/>
      <c r="X26" s="220"/>
      <c r="Y26" s="220"/>
      <c r="Z26" s="220"/>
      <c r="AA26" s="221"/>
      <c r="AB26" s="221"/>
      <c r="AC26" s="221"/>
      <c r="AD26" s="221"/>
      <c r="AE26" s="221"/>
      <c r="AF26" s="221"/>
      <c r="AG26" s="221"/>
      <c r="AH26" s="221"/>
      <c r="AI26" s="221"/>
      <c r="AJ26" s="217"/>
      <c r="AK26" s="217"/>
      <c r="AL26" s="217"/>
    </row>
    <row r="27" spans="2:38" ht="12" customHeight="1">
      <c r="B27" s="223">
        <v>16</v>
      </c>
      <c r="C27" s="224"/>
      <c r="D27" s="224"/>
      <c r="E27" s="220"/>
      <c r="F27" s="220"/>
      <c r="G27" s="220"/>
      <c r="H27" s="220"/>
      <c r="I27" s="220"/>
      <c r="J27" s="220"/>
      <c r="K27" s="221"/>
      <c r="L27" s="221"/>
      <c r="M27" s="221"/>
      <c r="N27" s="220"/>
      <c r="O27" s="220"/>
      <c r="P27" s="220"/>
      <c r="Q27" s="221"/>
      <c r="R27" s="221"/>
      <c r="S27" s="221"/>
      <c r="T27" s="6"/>
      <c r="U27" s="220">
        <v>80</v>
      </c>
      <c r="V27" s="220"/>
      <c r="W27" s="220"/>
      <c r="X27" s="221"/>
      <c r="Y27" s="221"/>
      <c r="Z27" s="221"/>
      <c r="AA27" s="221"/>
      <c r="AB27" s="221"/>
      <c r="AC27" s="221"/>
      <c r="AD27" s="221"/>
      <c r="AE27" s="221"/>
      <c r="AF27" s="221"/>
      <c r="AG27" s="221"/>
      <c r="AH27" s="221"/>
      <c r="AI27" s="221"/>
      <c r="AJ27" s="217"/>
      <c r="AK27" s="217"/>
      <c r="AL27" s="217"/>
    </row>
    <row r="28" spans="2:38" ht="12" customHeight="1">
      <c r="B28" s="220">
        <v>17</v>
      </c>
      <c r="C28" s="220"/>
      <c r="D28" s="220"/>
      <c r="E28" s="220"/>
      <c r="F28" s="220"/>
      <c r="G28" s="220"/>
      <c r="H28" s="220"/>
      <c r="I28" s="220"/>
      <c r="J28" s="220"/>
      <c r="K28" s="221"/>
      <c r="L28" s="221"/>
      <c r="M28" s="221"/>
      <c r="N28" s="220"/>
      <c r="O28" s="220"/>
      <c r="P28" s="220"/>
      <c r="Q28" s="221"/>
      <c r="R28" s="221"/>
      <c r="S28" s="221"/>
      <c r="T28" s="6"/>
      <c r="U28" s="220">
        <v>81</v>
      </c>
      <c r="V28" s="220"/>
      <c r="W28" s="220"/>
      <c r="X28" s="221"/>
      <c r="Y28" s="221"/>
      <c r="Z28" s="221"/>
      <c r="AA28" s="221"/>
      <c r="AB28" s="221"/>
      <c r="AC28" s="221"/>
      <c r="AD28" s="221"/>
      <c r="AE28" s="221"/>
      <c r="AF28" s="221"/>
      <c r="AG28" s="221"/>
      <c r="AH28" s="221"/>
      <c r="AI28" s="221"/>
      <c r="AJ28" s="217"/>
      <c r="AK28" s="217"/>
      <c r="AL28" s="217"/>
    </row>
    <row r="29" spans="2:38" ht="12" customHeight="1">
      <c r="B29" s="220">
        <v>18</v>
      </c>
      <c r="C29" s="220"/>
      <c r="D29" s="220"/>
      <c r="E29" s="220"/>
      <c r="F29" s="220"/>
      <c r="G29" s="220"/>
      <c r="H29" s="220"/>
      <c r="I29" s="220"/>
      <c r="J29" s="220"/>
      <c r="K29" s="220"/>
      <c r="L29" s="220"/>
      <c r="M29" s="220"/>
      <c r="N29" s="220"/>
      <c r="O29" s="220"/>
      <c r="P29" s="220"/>
      <c r="Q29" s="221"/>
      <c r="R29" s="221"/>
      <c r="S29" s="221"/>
      <c r="T29" s="6"/>
      <c r="U29" s="220">
        <v>82</v>
      </c>
      <c r="V29" s="220"/>
      <c r="W29" s="220"/>
      <c r="X29" s="221"/>
      <c r="Y29" s="221"/>
      <c r="Z29" s="221"/>
      <c r="AA29" s="221"/>
      <c r="AB29" s="221"/>
      <c r="AC29" s="221"/>
      <c r="AD29" s="221"/>
      <c r="AE29" s="221"/>
      <c r="AF29" s="221"/>
      <c r="AG29" s="221"/>
      <c r="AH29" s="221"/>
      <c r="AI29" s="221"/>
      <c r="AJ29" s="217"/>
      <c r="AK29" s="217"/>
      <c r="AL29" s="217"/>
    </row>
    <row r="30" spans="2:38" ht="12" customHeight="1">
      <c r="B30" s="220">
        <v>19</v>
      </c>
      <c r="C30" s="220"/>
      <c r="D30" s="220"/>
      <c r="E30" s="220"/>
      <c r="F30" s="220"/>
      <c r="G30" s="220"/>
      <c r="H30" s="220"/>
      <c r="I30" s="220"/>
      <c r="J30" s="220"/>
      <c r="K30" s="221"/>
      <c r="L30" s="221"/>
      <c r="M30" s="221"/>
      <c r="N30" s="221"/>
      <c r="O30" s="221"/>
      <c r="P30" s="221"/>
      <c r="Q30" s="221"/>
      <c r="R30" s="221"/>
      <c r="S30" s="221"/>
      <c r="T30" s="6"/>
      <c r="U30" s="220">
        <v>83</v>
      </c>
      <c r="V30" s="220"/>
      <c r="W30" s="220"/>
      <c r="X30" s="221"/>
      <c r="Y30" s="221"/>
      <c r="Z30" s="221"/>
      <c r="AA30" s="221"/>
      <c r="AB30" s="221"/>
      <c r="AC30" s="221"/>
      <c r="AD30" s="221"/>
      <c r="AE30" s="221"/>
      <c r="AF30" s="221"/>
      <c r="AG30" s="221"/>
      <c r="AH30" s="221"/>
      <c r="AI30" s="221"/>
      <c r="AJ30" s="217"/>
      <c r="AK30" s="217"/>
      <c r="AL30" s="217"/>
    </row>
    <row r="31" spans="2:38" ht="12" customHeight="1">
      <c r="B31" s="220">
        <v>20</v>
      </c>
      <c r="C31" s="220"/>
      <c r="D31" s="220"/>
      <c r="E31" s="221"/>
      <c r="F31" s="221"/>
      <c r="G31" s="221"/>
      <c r="H31" s="221"/>
      <c r="I31" s="221"/>
      <c r="J31" s="221"/>
      <c r="K31" s="221"/>
      <c r="L31" s="221"/>
      <c r="M31" s="221"/>
      <c r="N31" s="220"/>
      <c r="O31" s="220"/>
      <c r="P31" s="220"/>
      <c r="Q31" s="221"/>
      <c r="R31" s="221"/>
      <c r="S31" s="221"/>
      <c r="T31" s="6"/>
      <c r="U31" s="220">
        <v>84</v>
      </c>
      <c r="V31" s="220"/>
      <c r="W31" s="220"/>
      <c r="X31" s="220"/>
      <c r="Y31" s="220"/>
      <c r="Z31" s="220"/>
      <c r="AA31" s="221"/>
      <c r="AB31" s="221"/>
      <c r="AC31" s="221"/>
      <c r="AD31" s="221"/>
      <c r="AE31" s="221"/>
      <c r="AF31" s="221"/>
      <c r="AG31" s="221"/>
      <c r="AH31" s="221"/>
      <c r="AI31" s="221"/>
      <c r="AJ31" s="217"/>
      <c r="AK31" s="217"/>
      <c r="AL31" s="217"/>
    </row>
    <row r="32" spans="2:38" ht="12" customHeight="1">
      <c r="B32" s="220">
        <v>21</v>
      </c>
      <c r="C32" s="220"/>
      <c r="D32" s="220"/>
      <c r="E32" s="221"/>
      <c r="F32" s="221"/>
      <c r="G32" s="221"/>
      <c r="H32" s="221"/>
      <c r="I32" s="221"/>
      <c r="J32" s="221"/>
      <c r="K32" s="221"/>
      <c r="L32" s="221"/>
      <c r="M32" s="221"/>
      <c r="N32" s="220"/>
      <c r="O32" s="220"/>
      <c r="P32" s="220"/>
      <c r="Q32" s="221"/>
      <c r="R32" s="221"/>
      <c r="S32" s="221"/>
      <c r="T32" s="6"/>
      <c r="U32" s="220">
        <v>85</v>
      </c>
      <c r="V32" s="220"/>
      <c r="W32" s="220"/>
      <c r="X32" s="221"/>
      <c r="Y32" s="221"/>
      <c r="Z32" s="221"/>
      <c r="AA32" s="221"/>
      <c r="AB32" s="221"/>
      <c r="AC32" s="221"/>
      <c r="AD32" s="221"/>
      <c r="AE32" s="221"/>
      <c r="AF32" s="221"/>
      <c r="AG32" s="221"/>
      <c r="AH32" s="221"/>
      <c r="AI32" s="221"/>
      <c r="AJ32" s="217"/>
      <c r="AK32" s="217"/>
      <c r="AL32" s="217"/>
    </row>
    <row r="33" spans="2:38" ht="12" customHeight="1">
      <c r="B33" s="220">
        <v>22</v>
      </c>
      <c r="C33" s="220"/>
      <c r="D33" s="220"/>
      <c r="E33" s="221"/>
      <c r="F33" s="221"/>
      <c r="G33" s="221"/>
      <c r="H33" s="221"/>
      <c r="I33" s="221"/>
      <c r="J33" s="221"/>
      <c r="K33" s="221"/>
      <c r="L33" s="221"/>
      <c r="M33" s="221"/>
      <c r="N33" s="220"/>
      <c r="O33" s="220"/>
      <c r="P33" s="220"/>
      <c r="Q33" s="221"/>
      <c r="R33" s="221"/>
      <c r="S33" s="221"/>
      <c r="T33" s="10"/>
      <c r="U33" s="220">
        <v>86</v>
      </c>
      <c r="V33" s="220"/>
      <c r="W33" s="220"/>
      <c r="X33" s="220"/>
      <c r="Y33" s="220"/>
      <c r="Z33" s="220"/>
      <c r="AA33" s="221"/>
      <c r="AB33" s="221"/>
      <c r="AC33" s="221"/>
      <c r="AD33" s="221"/>
      <c r="AE33" s="221"/>
      <c r="AF33" s="221"/>
      <c r="AG33" s="221"/>
      <c r="AH33" s="221"/>
      <c r="AI33" s="221"/>
      <c r="AJ33" s="217"/>
      <c r="AK33" s="217"/>
      <c r="AL33" s="217"/>
    </row>
    <row r="34" spans="2:38" ht="12" customHeight="1">
      <c r="B34" s="220">
        <v>23</v>
      </c>
      <c r="C34" s="220"/>
      <c r="D34" s="220"/>
      <c r="E34" s="221"/>
      <c r="F34" s="221"/>
      <c r="G34" s="221"/>
      <c r="H34" s="221"/>
      <c r="I34" s="221"/>
      <c r="J34" s="221"/>
      <c r="K34" s="221"/>
      <c r="L34" s="221"/>
      <c r="M34" s="221"/>
      <c r="N34" s="220"/>
      <c r="O34" s="220"/>
      <c r="P34" s="220"/>
      <c r="Q34" s="221"/>
      <c r="R34" s="221"/>
      <c r="S34" s="221"/>
      <c r="T34" s="7"/>
      <c r="U34" s="220">
        <v>87</v>
      </c>
      <c r="V34" s="220"/>
      <c r="W34" s="220"/>
      <c r="X34" s="221"/>
      <c r="Y34" s="221"/>
      <c r="Z34" s="221"/>
      <c r="AA34" s="221"/>
      <c r="AB34" s="221"/>
      <c r="AC34" s="221"/>
      <c r="AD34" s="221"/>
      <c r="AE34" s="221"/>
      <c r="AF34" s="221"/>
      <c r="AG34" s="221"/>
      <c r="AH34" s="221"/>
      <c r="AI34" s="221"/>
      <c r="AJ34" s="217"/>
      <c r="AK34" s="217"/>
      <c r="AL34" s="217"/>
    </row>
    <row r="35" spans="2:38" ht="12" customHeight="1">
      <c r="B35" s="220">
        <v>24</v>
      </c>
      <c r="C35" s="220"/>
      <c r="D35" s="220"/>
      <c r="E35" s="221"/>
      <c r="F35" s="221"/>
      <c r="G35" s="221"/>
      <c r="H35" s="221"/>
      <c r="I35" s="221"/>
      <c r="J35" s="221"/>
      <c r="K35" s="221"/>
      <c r="L35" s="221"/>
      <c r="M35" s="221"/>
      <c r="N35" s="220"/>
      <c r="O35" s="220"/>
      <c r="P35" s="220"/>
      <c r="Q35" s="221"/>
      <c r="R35" s="221"/>
      <c r="S35" s="221"/>
      <c r="T35" s="7"/>
      <c r="U35" s="220">
        <v>88</v>
      </c>
      <c r="V35" s="220"/>
      <c r="W35" s="220"/>
      <c r="X35" s="221"/>
      <c r="Y35" s="221"/>
      <c r="Z35" s="221"/>
      <c r="AA35" s="221"/>
      <c r="AB35" s="221"/>
      <c r="AC35" s="221"/>
      <c r="AD35" s="221"/>
      <c r="AE35" s="221"/>
      <c r="AF35" s="221"/>
      <c r="AG35" s="221"/>
      <c r="AH35" s="221"/>
      <c r="AI35" s="221"/>
      <c r="AJ35" s="217"/>
      <c r="AK35" s="217"/>
      <c r="AL35" s="217"/>
    </row>
    <row r="36" spans="2:38" ht="12" customHeight="1">
      <c r="B36" s="220">
        <v>25</v>
      </c>
      <c r="C36" s="220"/>
      <c r="D36" s="220"/>
      <c r="E36" s="221"/>
      <c r="F36" s="221"/>
      <c r="G36" s="221"/>
      <c r="H36" s="221"/>
      <c r="I36" s="221"/>
      <c r="J36" s="221"/>
      <c r="K36" s="221"/>
      <c r="L36" s="221"/>
      <c r="M36" s="221"/>
      <c r="N36" s="221"/>
      <c r="O36" s="221"/>
      <c r="P36" s="221"/>
      <c r="Q36" s="221"/>
      <c r="R36" s="221"/>
      <c r="S36" s="221"/>
      <c r="T36" s="7"/>
      <c r="U36" s="220">
        <v>89</v>
      </c>
      <c r="V36" s="220"/>
      <c r="W36" s="220"/>
      <c r="X36" s="221"/>
      <c r="Y36" s="221"/>
      <c r="Z36" s="221"/>
      <c r="AA36" s="221"/>
      <c r="AB36" s="221"/>
      <c r="AC36" s="221"/>
      <c r="AD36" s="221"/>
      <c r="AE36" s="221"/>
      <c r="AF36" s="221"/>
      <c r="AG36" s="221"/>
      <c r="AH36" s="221"/>
      <c r="AI36" s="221"/>
      <c r="AJ36" s="217"/>
      <c r="AK36" s="217"/>
      <c r="AL36" s="217"/>
    </row>
    <row r="37" spans="2:38" ht="12" customHeight="1">
      <c r="B37" s="220">
        <v>26</v>
      </c>
      <c r="C37" s="220"/>
      <c r="D37" s="220"/>
      <c r="E37" s="221"/>
      <c r="F37" s="221"/>
      <c r="G37" s="221"/>
      <c r="H37" s="221"/>
      <c r="I37" s="221"/>
      <c r="J37" s="221"/>
      <c r="K37" s="221"/>
      <c r="L37" s="221"/>
      <c r="M37" s="221"/>
      <c r="N37" s="221"/>
      <c r="O37" s="221"/>
      <c r="P37" s="221"/>
      <c r="Q37" s="221"/>
      <c r="R37" s="221"/>
      <c r="S37" s="221"/>
      <c r="T37" s="7"/>
      <c r="U37" s="220">
        <v>90</v>
      </c>
      <c r="V37" s="220"/>
      <c r="W37" s="220"/>
      <c r="X37" s="221"/>
      <c r="Y37" s="221"/>
      <c r="Z37" s="221"/>
      <c r="AA37" s="221"/>
      <c r="AB37" s="221"/>
      <c r="AC37" s="221"/>
      <c r="AD37" s="221"/>
      <c r="AE37" s="221"/>
      <c r="AF37" s="221"/>
      <c r="AG37" s="221"/>
      <c r="AH37" s="221"/>
      <c r="AI37" s="221"/>
      <c r="AJ37" s="217"/>
      <c r="AK37" s="217"/>
      <c r="AL37" s="217"/>
    </row>
    <row r="38" spans="2:38" ht="12" customHeight="1">
      <c r="B38" s="220">
        <v>27</v>
      </c>
      <c r="C38" s="220"/>
      <c r="D38" s="220"/>
      <c r="E38" s="221"/>
      <c r="F38" s="221"/>
      <c r="G38" s="221"/>
      <c r="H38" s="221"/>
      <c r="I38" s="221"/>
      <c r="J38" s="221"/>
      <c r="K38" s="221"/>
      <c r="L38" s="221"/>
      <c r="M38" s="221"/>
      <c r="N38" s="221"/>
      <c r="O38" s="221"/>
      <c r="P38" s="221"/>
      <c r="Q38" s="221"/>
      <c r="R38" s="221"/>
      <c r="S38" s="221"/>
      <c r="T38" s="11"/>
      <c r="U38" s="220">
        <v>91</v>
      </c>
      <c r="V38" s="220"/>
      <c r="W38" s="220"/>
      <c r="X38" s="221"/>
      <c r="Y38" s="221"/>
      <c r="Z38" s="221"/>
      <c r="AA38" s="221"/>
      <c r="AB38" s="221"/>
      <c r="AC38" s="221"/>
      <c r="AD38" s="221"/>
      <c r="AE38" s="221"/>
      <c r="AF38" s="221"/>
      <c r="AG38" s="221"/>
      <c r="AH38" s="221"/>
      <c r="AI38" s="221"/>
      <c r="AJ38" s="217"/>
      <c r="AK38" s="217"/>
      <c r="AL38" s="217"/>
    </row>
    <row r="39" spans="2:38" ht="12" customHeight="1">
      <c r="B39" s="220">
        <v>28</v>
      </c>
      <c r="C39" s="220"/>
      <c r="D39" s="220"/>
      <c r="E39" s="221"/>
      <c r="F39" s="221"/>
      <c r="G39" s="221"/>
      <c r="H39" s="221"/>
      <c r="I39" s="221"/>
      <c r="J39" s="221"/>
      <c r="K39" s="221"/>
      <c r="L39" s="221"/>
      <c r="M39" s="221"/>
      <c r="N39" s="221"/>
      <c r="O39" s="221"/>
      <c r="P39" s="221"/>
      <c r="Q39" s="221"/>
      <c r="R39" s="221"/>
      <c r="S39" s="221"/>
      <c r="T39" s="9"/>
      <c r="U39" s="220">
        <v>92</v>
      </c>
      <c r="V39" s="220"/>
      <c r="W39" s="220"/>
      <c r="X39" s="221"/>
      <c r="Y39" s="221"/>
      <c r="Z39" s="221"/>
      <c r="AA39" s="221"/>
      <c r="AB39" s="221"/>
      <c r="AC39" s="221"/>
      <c r="AD39" s="221"/>
      <c r="AE39" s="221"/>
      <c r="AF39" s="221"/>
      <c r="AG39" s="221"/>
      <c r="AH39" s="221"/>
      <c r="AI39" s="221"/>
      <c r="AJ39" s="217"/>
      <c r="AK39" s="217"/>
      <c r="AL39" s="217"/>
    </row>
    <row r="40" spans="2:38" ht="12" customHeight="1">
      <c r="B40" s="220">
        <v>29</v>
      </c>
      <c r="C40" s="220"/>
      <c r="D40" s="220"/>
      <c r="E40" s="221"/>
      <c r="F40" s="221"/>
      <c r="G40" s="221"/>
      <c r="H40" s="221"/>
      <c r="I40" s="221"/>
      <c r="J40" s="221"/>
      <c r="K40" s="221"/>
      <c r="L40" s="221"/>
      <c r="M40" s="221"/>
      <c r="N40" s="221"/>
      <c r="O40" s="221"/>
      <c r="P40" s="221"/>
      <c r="Q40" s="221"/>
      <c r="R40" s="221"/>
      <c r="S40" s="221"/>
      <c r="T40" s="9"/>
      <c r="U40" s="220">
        <v>93</v>
      </c>
      <c r="V40" s="220"/>
      <c r="W40" s="220"/>
      <c r="X40" s="221"/>
      <c r="Y40" s="221"/>
      <c r="Z40" s="221"/>
      <c r="AA40" s="221"/>
      <c r="AB40" s="221"/>
      <c r="AC40" s="221"/>
      <c r="AD40" s="221"/>
      <c r="AE40" s="221"/>
      <c r="AF40" s="221"/>
      <c r="AG40" s="221"/>
      <c r="AH40" s="221"/>
      <c r="AI40" s="221"/>
      <c r="AJ40" s="217"/>
      <c r="AK40" s="217"/>
      <c r="AL40" s="217"/>
    </row>
    <row r="41" spans="2:38" ht="12" customHeight="1">
      <c r="B41" s="220">
        <v>30</v>
      </c>
      <c r="C41" s="220"/>
      <c r="D41" s="220"/>
      <c r="E41" s="221"/>
      <c r="F41" s="221"/>
      <c r="G41" s="221"/>
      <c r="H41" s="221"/>
      <c r="I41" s="221"/>
      <c r="J41" s="221"/>
      <c r="K41" s="221"/>
      <c r="L41" s="221"/>
      <c r="M41" s="221"/>
      <c r="N41" s="221"/>
      <c r="O41" s="221"/>
      <c r="P41" s="221"/>
      <c r="Q41" s="221"/>
      <c r="R41" s="221"/>
      <c r="S41" s="221"/>
      <c r="T41" s="9"/>
      <c r="U41" s="220">
        <v>94</v>
      </c>
      <c r="V41" s="220"/>
      <c r="W41" s="220"/>
      <c r="X41" s="221"/>
      <c r="Y41" s="221"/>
      <c r="Z41" s="221"/>
      <c r="AA41" s="221"/>
      <c r="AB41" s="221"/>
      <c r="AC41" s="221"/>
      <c r="AD41" s="221"/>
      <c r="AE41" s="221"/>
      <c r="AF41" s="221"/>
      <c r="AG41" s="221"/>
      <c r="AH41" s="221"/>
      <c r="AI41" s="221"/>
      <c r="AJ41" s="217"/>
      <c r="AK41" s="217"/>
      <c r="AL41" s="217"/>
    </row>
    <row r="42" spans="2:38" ht="12" customHeight="1">
      <c r="B42" s="220">
        <v>31</v>
      </c>
      <c r="C42" s="220"/>
      <c r="D42" s="220"/>
      <c r="E42" s="221"/>
      <c r="F42" s="221"/>
      <c r="G42" s="221"/>
      <c r="H42" s="221"/>
      <c r="I42" s="221"/>
      <c r="J42" s="221"/>
      <c r="K42" s="221"/>
      <c r="L42" s="221"/>
      <c r="M42" s="221"/>
      <c r="N42" s="221"/>
      <c r="O42" s="221"/>
      <c r="P42" s="221"/>
      <c r="Q42" s="221"/>
      <c r="R42" s="221"/>
      <c r="S42" s="221"/>
      <c r="T42" s="9"/>
      <c r="U42" s="220">
        <v>95</v>
      </c>
      <c r="V42" s="220"/>
      <c r="W42" s="220"/>
      <c r="X42" s="221"/>
      <c r="Y42" s="221"/>
      <c r="Z42" s="221"/>
      <c r="AA42" s="221"/>
      <c r="AB42" s="221"/>
      <c r="AC42" s="221"/>
      <c r="AD42" s="221"/>
      <c r="AE42" s="221"/>
      <c r="AF42" s="221"/>
      <c r="AG42" s="221"/>
      <c r="AH42" s="221"/>
      <c r="AI42" s="221"/>
      <c r="AJ42" s="217"/>
      <c r="AK42" s="217"/>
      <c r="AL42" s="217"/>
    </row>
    <row r="43" spans="2:38" ht="12" customHeight="1">
      <c r="B43" s="220">
        <v>32</v>
      </c>
      <c r="C43" s="220"/>
      <c r="D43" s="220"/>
      <c r="E43" s="221"/>
      <c r="F43" s="221"/>
      <c r="G43" s="221"/>
      <c r="H43" s="221"/>
      <c r="I43" s="221"/>
      <c r="J43" s="221"/>
      <c r="K43" s="221"/>
      <c r="L43" s="221"/>
      <c r="M43" s="221"/>
      <c r="N43" s="221"/>
      <c r="O43" s="221"/>
      <c r="P43" s="221"/>
      <c r="Q43" s="221"/>
      <c r="R43" s="221"/>
      <c r="S43" s="221"/>
      <c r="T43" s="9"/>
      <c r="U43" s="220">
        <v>96</v>
      </c>
      <c r="V43" s="220"/>
      <c r="W43" s="220"/>
      <c r="X43" s="221"/>
      <c r="Y43" s="221"/>
      <c r="Z43" s="221"/>
      <c r="AA43" s="221"/>
      <c r="AB43" s="221"/>
      <c r="AC43" s="221"/>
      <c r="AD43" s="221"/>
      <c r="AE43" s="221"/>
      <c r="AF43" s="221"/>
      <c r="AG43" s="221"/>
      <c r="AH43" s="221"/>
      <c r="AI43" s="221"/>
      <c r="AJ43" s="217"/>
      <c r="AK43" s="217"/>
      <c r="AL43" s="217"/>
    </row>
    <row r="44" spans="2:38" ht="12" customHeight="1">
      <c r="B44" s="220">
        <v>33</v>
      </c>
      <c r="C44" s="220"/>
      <c r="D44" s="220"/>
      <c r="E44" s="221"/>
      <c r="F44" s="221"/>
      <c r="G44" s="221"/>
      <c r="H44" s="221"/>
      <c r="I44" s="221"/>
      <c r="J44" s="221"/>
      <c r="K44" s="221"/>
      <c r="L44" s="221"/>
      <c r="M44" s="221"/>
      <c r="N44" s="221"/>
      <c r="O44" s="221"/>
      <c r="P44" s="221"/>
      <c r="Q44" s="221"/>
      <c r="R44" s="221"/>
      <c r="S44" s="221"/>
      <c r="T44" s="9"/>
      <c r="U44" s="220">
        <v>97</v>
      </c>
      <c r="V44" s="220"/>
      <c r="W44" s="220"/>
      <c r="X44" s="221"/>
      <c r="Y44" s="221"/>
      <c r="Z44" s="221"/>
      <c r="AA44" s="221"/>
      <c r="AB44" s="221"/>
      <c r="AC44" s="221"/>
      <c r="AD44" s="221"/>
      <c r="AE44" s="221"/>
      <c r="AF44" s="221"/>
      <c r="AG44" s="221"/>
      <c r="AH44" s="221"/>
      <c r="AI44" s="221"/>
      <c r="AJ44" s="217"/>
      <c r="AK44" s="217"/>
      <c r="AL44" s="217"/>
    </row>
    <row r="45" spans="2:38" ht="12" customHeight="1">
      <c r="B45" s="220">
        <v>34</v>
      </c>
      <c r="C45" s="220"/>
      <c r="D45" s="220"/>
      <c r="E45" s="221"/>
      <c r="F45" s="221"/>
      <c r="G45" s="221"/>
      <c r="H45" s="221"/>
      <c r="I45" s="221"/>
      <c r="J45" s="221"/>
      <c r="K45" s="221"/>
      <c r="L45" s="221"/>
      <c r="M45" s="221"/>
      <c r="N45" s="221"/>
      <c r="O45" s="221"/>
      <c r="P45" s="221"/>
      <c r="Q45" s="221"/>
      <c r="R45" s="221"/>
      <c r="S45" s="221"/>
      <c r="T45" s="9"/>
      <c r="U45" s="220">
        <v>98</v>
      </c>
      <c r="V45" s="220"/>
      <c r="W45" s="220"/>
      <c r="X45" s="221"/>
      <c r="Y45" s="221"/>
      <c r="Z45" s="221"/>
      <c r="AA45" s="221"/>
      <c r="AB45" s="221"/>
      <c r="AC45" s="221"/>
      <c r="AD45" s="221"/>
      <c r="AE45" s="221"/>
      <c r="AF45" s="221"/>
      <c r="AG45" s="221"/>
      <c r="AH45" s="221"/>
      <c r="AI45" s="221"/>
      <c r="AJ45" s="217"/>
      <c r="AK45" s="217"/>
      <c r="AL45" s="217"/>
    </row>
    <row r="46" spans="2:38" ht="12" customHeight="1">
      <c r="B46" s="220">
        <v>35</v>
      </c>
      <c r="C46" s="220"/>
      <c r="D46" s="220"/>
      <c r="E46" s="221"/>
      <c r="F46" s="221"/>
      <c r="G46" s="221"/>
      <c r="H46" s="221"/>
      <c r="I46" s="221"/>
      <c r="J46" s="221"/>
      <c r="K46" s="221"/>
      <c r="L46" s="221"/>
      <c r="M46" s="221"/>
      <c r="N46" s="221"/>
      <c r="O46" s="221"/>
      <c r="P46" s="221"/>
      <c r="Q46" s="221"/>
      <c r="R46" s="221"/>
      <c r="S46" s="221"/>
      <c r="T46" s="9"/>
      <c r="U46" s="220">
        <v>99</v>
      </c>
      <c r="V46" s="220"/>
      <c r="W46" s="220"/>
      <c r="X46" s="221"/>
      <c r="Y46" s="221"/>
      <c r="Z46" s="221"/>
      <c r="AA46" s="221"/>
      <c r="AB46" s="221"/>
      <c r="AC46" s="221"/>
      <c r="AD46" s="221"/>
      <c r="AE46" s="221"/>
      <c r="AF46" s="221"/>
      <c r="AG46" s="221"/>
      <c r="AH46" s="221"/>
      <c r="AI46" s="221"/>
      <c r="AJ46" s="217"/>
      <c r="AK46" s="217"/>
      <c r="AL46" s="217"/>
    </row>
    <row r="47" spans="2:38" ht="12" customHeight="1">
      <c r="B47" s="220">
        <v>36</v>
      </c>
      <c r="C47" s="220"/>
      <c r="D47" s="220"/>
      <c r="E47" s="221"/>
      <c r="F47" s="221"/>
      <c r="G47" s="221"/>
      <c r="H47" s="221"/>
      <c r="I47" s="221"/>
      <c r="J47" s="221"/>
      <c r="K47" s="221"/>
      <c r="L47" s="221"/>
      <c r="M47" s="221"/>
      <c r="N47" s="221"/>
      <c r="O47" s="221"/>
      <c r="P47" s="221"/>
      <c r="Q47" s="221"/>
      <c r="R47" s="221"/>
      <c r="S47" s="221"/>
      <c r="T47" s="9"/>
      <c r="U47" s="220">
        <v>100</v>
      </c>
      <c r="V47" s="220"/>
      <c r="W47" s="220"/>
      <c r="X47" s="221"/>
      <c r="Y47" s="221"/>
      <c r="Z47" s="221"/>
      <c r="AA47" s="221"/>
      <c r="AB47" s="221"/>
      <c r="AC47" s="221"/>
      <c r="AD47" s="221"/>
      <c r="AE47" s="221"/>
      <c r="AF47" s="221"/>
      <c r="AG47" s="221"/>
      <c r="AH47" s="221"/>
      <c r="AI47" s="221"/>
      <c r="AJ47" s="217"/>
      <c r="AK47" s="217"/>
      <c r="AL47" s="217"/>
    </row>
    <row r="48" spans="2:38" ht="12" customHeight="1">
      <c r="B48" s="220">
        <v>37</v>
      </c>
      <c r="C48" s="220"/>
      <c r="D48" s="220"/>
      <c r="E48" s="221"/>
      <c r="F48" s="221"/>
      <c r="G48" s="221"/>
      <c r="H48" s="221"/>
      <c r="I48" s="221"/>
      <c r="J48" s="221"/>
      <c r="K48" s="221"/>
      <c r="L48" s="221"/>
      <c r="M48" s="221"/>
      <c r="N48" s="221"/>
      <c r="O48" s="221"/>
      <c r="P48" s="221"/>
      <c r="Q48" s="221"/>
      <c r="R48" s="221"/>
      <c r="S48" s="221"/>
      <c r="T48" s="9"/>
      <c r="U48" s="220">
        <v>101</v>
      </c>
      <c r="V48" s="220"/>
      <c r="W48" s="220"/>
      <c r="X48" s="221"/>
      <c r="Y48" s="221"/>
      <c r="Z48" s="221"/>
      <c r="AA48" s="221"/>
      <c r="AB48" s="221"/>
      <c r="AC48" s="221"/>
      <c r="AD48" s="221"/>
      <c r="AE48" s="221"/>
      <c r="AF48" s="221"/>
      <c r="AG48" s="221"/>
      <c r="AH48" s="221"/>
      <c r="AI48" s="221"/>
      <c r="AJ48" s="217"/>
      <c r="AK48" s="217"/>
      <c r="AL48" s="217"/>
    </row>
    <row r="49" spans="2:38" ht="12" customHeight="1">
      <c r="B49" s="220">
        <v>38</v>
      </c>
      <c r="C49" s="220"/>
      <c r="D49" s="220"/>
      <c r="E49" s="221"/>
      <c r="F49" s="221"/>
      <c r="G49" s="221"/>
      <c r="H49" s="221"/>
      <c r="I49" s="221"/>
      <c r="J49" s="221"/>
      <c r="K49" s="221"/>
      <c r="L49" s="221"/>
      <c r="M49" s="221"/>
      <c r="N49" s="221"/>
      <c r="O49" s="221"/>
      <c r="P49" s="221"/>
      <c r="Q49" s="221"/>
      <c r="R49" s="221"/>
      <c r="S49" s="221"/>
      <c r="T49" s="9"/>
      <c r="U49" s="220">
        <v>102</v>
      </c>
      <c r="V49" s="220"/>
      <c r="W49" s="220"/>
      <c r="X49" s="221"/>
      <c r="Y49" s="221"/>
      <c r="Z49" s="221"/>
      <c r="AA49" s="221"/>
      <c r="AB49" s="221"/>
      <c r="AC49" s="221"/>
      <c r="AD49" s="221"/>
      <c r="AE49" s="221"/>
      <c r="AF49" s="221"/>
      <c r="AG49" s="221"/>
      <c r="AH49" s="221"/>
      <c r="AI49" s="221"/>
      <c r="AJ49" s="217"/>
      <c r="AK49" s="217"/>
      <c r="AL49" s="217"/>
    </row>
    <row r="50" spans="2:38" ht="12" customHeight="1">
      <c r="B50" s="220">
        <v>39</v>
      </c>
      <c r="C50" s="220"/>
      <c r="D50" s="220"/>
      <c r="E50" s="221"/>
      <c r="F50" s="221"/>
      <c r="G50" s="221"/>
      <c r="H50" s="221"/>
      <c r="I50" s="221"/>
      <c r="J50" s="221"/>
      <c r="K50" s="221"/>
      <c r="L50" s="221"/>
      <c r="M50" s="221"/>
      <c r="N50" s="221"/>
      <c r="O50" s="221"/>
      <c r="P50" s="221"/>
      <c r="Q50" s="221"/>
      <c r="R50" s="221"/>
      <c r="S50" s="221"/>
      <c r="T50" s="9"/>
      <c r="U50" s="220">
        <v>103</v>
      </c>
      <c r="V50" s="220"/>
      <c r="W50" s="220"/>
      <c r="X50" s="221"/>
      <c r="Y50" s="221"/>
      <c r="Z50" s="221"/>
      <c r="AA50" s="221"/>
      <c r="AB50" s="221"/>
      <c r="AC50" s="221"/>
      <c r="AD50" s="221"/>
      <c r="AE50" s="221"/>
      <c r="AF50" s="221"/>
      <c r="AG50" s="221"/>
      <c r="AH50" s="221"/>
      <c r="AI50" s="221"/>
      <c r="AJ50" s="217"/>
      <c r="AK50" s="217"/>
      <c r="AL50" s="217"/>
    </row>
    <row r="51" spans="2:38" ht="12" customHeight="1">
      <c r="B51" s="220">
        <v>40</v>
      </c>
      <c r="C51" s="220"/>
      <c r="D51" s="220"/>
      <c r="E51" s="221"/>
      <c r="F51" s="221"/>
      <c r="G51" s="221"/>
      <c r="H51" s="221"/>
      <c r="I51" s="221"/>
      <c r="J51" s="221"/>
      <c r="K51" s="221"/>
      <c r="L51" s="221"/>
      <c r="M51" s="221"/>
      <c r="N51" s="221"/>
      <c r="O51" s="221"/>
      <c r="P51" s="221"/>
      <c r="Q51" s="221"/>
      <c r="R51" s="221"/>
      <c r="S51" s="221"/>
      <c r="T51" s="9"/>
      <c r="U51" s="220">
        <v>104</v>
      </c>
      <c r="V51" s="220"/>
      <c r="W51" s="220"/>
      <c r="X51" s="221"/>
      <c r="Y51" s="221"/>
      <c r="Z51" s="221"/>
      <c r="AA51" s="221"/>
      <c r="AB51" s="221"/>
      <c r="AC51" s="221"/>
      <c r="AD51" s="221"/>
      <c r="AE51" s="221"/>
      <c r="AF51" s="221"/>
      <c r="AG51" s="221"/>
      <c r="AH51" s="221"/>
      <c r="AI51" s="221"/>
      <c r="AJ51" s="217"/>
      <c r="AK51" s="217"/>
      <c r="AL51" s="217"/>
    </row>
    <row r="52" spans="2:38" ht="12" customHeight="1">
      <c r="B52" s="220">
        <v>41</v>
      </c>
      <c r="C52" s="220"/>
      <c r="D52" s="220"/>
      <c r="E52" s="221"/>
      <c r="F52" s="221"/>
      <c r="G52" s="221"/>
      <c r="H52" s="221"/>
      <c r="I52" s="221"/>
      <c r="J52" s="221"/>
      <c r="K52" s="221"/>
      <c r="L52" s="221"/>
      <c r="M52" s="221"/>
      <c r="N52" s="221"/>
      <c r="O52" s="221"/>
      <c r="P52" s="221"/>
      <c r="Q52" s="221"/>
      <c r="R52" s="221"/>
      <c r="S52" s="221"/>
      <c r="T52" s="9"/>
      <c r="U52" s="220">
        <v>105</v>
      </c>
      <c r="V52" s="220"/>
      <c r="W52" s="220"/>
      <c r="X52" s="221"/>
      <c r="Y52" s="221"/>
      <c r="Z52" s="221"/>
      <c r="AA52" s="221"/>
      <c r="AB52" s="221"/>
      <c r="AC52" s="221"/>
      <c r="AD52" s="221"/>
      <c r="AE52" s="221"/>
      <c r="AF52" s="221"/>
      <c r="AG52" s="221"/>
      <c r="AH52" s="221"/>
      <c r="AI52" s="221"/>
      <c r="AJ52" s="217"/>
      <c r="AK52" s="217"/>
      <c r="AL52" s="217"/>
    </row>
    <row r="53" spans="2:38" ht="12" customHeight="1">
      <c r="B53" s="220">
        <v>42</v>
      </c>
      <c r="C53" s="220"/>
      <c r="D53" s="220"/>
      <c r="E53" s="221"/>
      <c r="F53" s="221"/>
      <c r="G53" s="221"/>
      <c r="H53" s="221"/>
      <c r="I53" s="221"/>
      <c r="J53" s="221"/>
      <c r="K53" s="221"/>
      <c r="L53" s="221"/>
      <c r="M53" s="221"/>
      <c r="N53" s="221"/>
      <c r="O53" s="221"/>
      <c r="P53" s="221"/>
      <c r="Q53" s="221"/>
      <c r="R53" s="221"/>
      <c r="S53" s="221"/>
      <c r="T53" s="9"/>
      <c r="U53" s="220">
        <v>106</v>
      </c>
      <c r="V53" s="220"/>
      <c r="W53" s="220"/>
      <c r="X53" s="221"/>
      <c r="Y53" s="221"/>
      <c r="Z53" s="221"/>
      <c r="AA53" s="221"/>
      <c r="AB53" s="221"/>
      <c r="AC53" s="221"/>
      <c r="AD53" s="221"/>
      <c r="AE53" s="221"/>
      <c r="AF53" s="221"/>
      <c r="AG53" s="221"/>
      <c r="AH53" s="221"/>
      <c r="AI53" s="221"/>
      <c r="AJ53" s="217"/>
      <c r="AK53" s="217"/>
      <c r="AL53" s="217"/>
    </row>
    <row r="54" spans="2:38" ht="12" customHeight="1">
      <c r="B54" s="220">
        <v>43</v>
      </c>
      <c r="C54" s="220"/>
      <c r="D54" s="220"/>
      <c r="E54" s="221"/>
      <c r="F54" s="221"/>
      <c r="G54" s="221"/>
      <c r="H54" s="221"/>
      <c r="I54" s="221"/>
      <c r="J54" s="221"/>
      <c r="K54" s="221"/>
      <c r="L54" s="221"/>
      <c r="M54" s="221"/>
      <c r="N54" s="221"/>
      <c r="O54" s="221"/>
      <c r="P54" s="221"/>
      <c r="Q54" s="221"/>
      <c r="R54" s="221"/>
      <c r="S54" s="221"/>
      <c r="T54" s="9"/>
      <c r="U54" s="220">
        <v>107</v>
      </c>
      <c r="V54" s="220"/>
      <c r="W54" s="220"/>
      <c r="X54" s="221"/>
      <c r="Y54" s="221"/>
      <c r="Z54" s="221"/>
      <c r="AA54" s="221"/>
      <c r="AB54" s="221"/>
      <c r="AC54" s="221"/>
      <c r="AD54" s="221"/>
      <c r="AE54" s="221"/>
      <c r="AF54" s="221"/>
      <c r="AG54" s="221"/>
      <c r="AH54" s="221"/>
      <c r="AI54" s="221"/>
      <c r="AJ54" s="217"/>
      <c r="AK54" s="217"/>
      <c r="AL54" s="217"/>
    </row>
    <row r="55" spans="2:38" ht="12" customHeight="1">
      <c r="B55" s="220">
        <v>44</v>
      </c>
      <c r="C55" s="220"/>
      <c r="D55" s="220"/>
      <c r="E55" s="221"/>
      <c r="F55" s="221"/>
      <c r="G55" s="221"/>
      <c r="H55" s="221"/>
      <c r="I55" s="221"/>
      <c r="J55" s="221"/>
      <c r="K55" s="221"/>
      <c r="L55" s="221"/>
      <c r="M55" s="221"/>
      <c r="N55" s="221"/>
      <c r="O55" s="221"/>
      <c r="P55" s="221"/>
      <c r="Q55" s="221"/>
      <c r="R55" s="221"/>
      <c r="S55" s="221"/>
      <c r="T55" s="9"/>
      <c r="U55" s="220">
        <v>108</v>
      </c>
      <c r="V55" s="220"/>
      <c r="W55" s="220"/>
      <c r="X55" s="221"/>
      <c r="Y55" s="221"/>
      <c r="Z55" s="221"/>
      <c r="AA55" s="221"/>
      <c r="AB55" s="221"/>
      <c r="AC55" s="221"/>
      <c r="AD55" s="221"/>
      <c r="AE55" s="221"/>
      <c r="AF55" s="221"/>
      <c r="AG55" s="221"/>
      <c r="AH55" s="221"/>
      <c r="AI55" s="221"/>
      <c r="AJ55" s="217"/>
      <c r="AK55" s="217"/>
      <c r="AL55" s="217"/>
    </row>
    <row r="56" spans="2:38" ht="12" customHeight="1">
      <c r="B56" s="220">
        <v>45</v>
      </c>
      <c r="C56" s="220"/>
      <c r="D56" s="220"/>
      <c r="E56" s="221"/>
      <c r="F56" s="221"/>
      <c r="G56" s="221"/>
      <c r="H56" s="221"/>
      <c r="I56" s="221"/>
      <c r="J56" s="221"/>
      <c r="K56" s="221"/>
      <c r="L56" s="221"/>
      <c r="M56" s="221"/>
      <c r="N56" s="221"/>
      <c r="O56" s="221"/>
      <c r="P56" s="221"/>
      <c r="Q56" s="221"/>
      <c r="R56" s="221"/>
      <c r="S56" s="221"/>
      <c r="T56" s="9"/>
      <c r="U56" s="220">
        <v>109</v>
      </c>
      <c r="V56" s="220"/>
      <c r="W56" s="220"/>
      <c r="X56" s="221"/>
      <c r="Y56" s="221"/>
      <c r="Z56" s="221"/>
      <c r="AA56" s="221"/>
      <c r="AB56" s="221"/>
      <c r="AC56" s="221"/>
      <c r="AD56" s="221"/>
      <c r="AE56" s="221"/>
      <c r="AF56" s="221"/>
      <c r="AG56" s="221"/>
      <c r="AH56" s="221"/>
      <c r="AI56" s="221"/>
      <c r="AJ56" s="217"/>
      <c r="AK56" s="217"/>
      <c r="AL56" s="217"/>
    </row>
    <row r="57" spans="2:38" ht="12" customHeight="1">
      <c r="B57" s="220">
        <v>46</v>
      </c>
      <c r="C57" s="220"/>
      <c r="D57" s="220"/>
      <c r="E57" s="221"/>
      <c r="F57" s="221"/>
      <c r="G57" s="221"/>
      <c r="H57" s="221"/>
      <c r="I57" s="221"/>
      <c r="J57" s="221"/>
      <c r="K57" s="221"/>
      <c r="L57" s="221"/>
      <c r="M57" s="221"/>
      <c r="N57" s="221"/>
      <c r="O57" s="221"/>
      <c r="P57" s="221"/>
      <c r="Q57" s="221"/>
      <c r="R57" s="221"/>
      <c r="S57" s="221"/>
      <c r="T57" s="9"/>
      <c r="U57" s="220">
        <v>110</v>
      </c>
      <c r="V57" s="220"/>
      <c r="W57" s="220"/>
      <c r="X57" s="221"/>
      <c r="Y57" s="221"/>
      <c r="Z57" s="221"/>
      <c r="AA57" s="221"/>
      <c r="AB57" s="221"/>
      <c r="AC57" s="221"/>
      <c r="AD57" s="221"/>
      <c r="AE57" s="221"/>
      <c r="AF57" s="221"/>
      <c r="AG57" s="221"/>
      <c r="AH57" s="221"/>
      <c r="AI57" s="221"/>
      <c r="AJ57" s="217"/>
      <c r="AK57" s="217"/>
      <c r="AL57" s="217"/>
    </row>
    <row r="58" spans="2:38" ht="12" customHeight="1">
      <c r="B58" s="220">
        <v>47</v>
      </c>
      <c r="C58" s="220"/>
      <c r="D58" s="220"/>
      <c r="E58" s="221"/>
      <c r="F58" s="221"/>
      <c r="G58" s="221"/>
      <c r="H58" s="221"/>
      <c r="I58" s="221"/>
      <c r="J58" s="221"/>
      <c r="K58" s="221"/>
      <c r="L58" s="221"/>
      <c r="M58" s="221"/>
      <c r="N58" s="221"/>
      <c r="O58" s="221"/>
      <c r="P58" s="221"/>
      <c r="Q58" s="221"/>
      <c r="R58" s="221"/>
      <c r="S58" s="221"/>
      <c r="T58" s="9"/>
      <c r="U58" s="220">
        <v>111</v>
      </c>
      <c r="V58" s="220"/>
      <c r="W58" s="220"/>
      <c r="X58" s="221"/>
      <c r="Y58" s="221"/>
      <c r="Z58" s="221"/>
      <c r="AA58" s="221"/>
      <c r="AB58" s="221"/>
      <c r="AC58" s="221"/>
      <c r="AD58" s="221"/>
      <c r="AE58" s="221"/>
      <c r="AF58" s="221"/>
      <c r="AG58" s="221"/>
      <c r="AH58" s="221"/>
      <c r="AI58" s="221"/>
      <c r="AJ58" s="217"/>
      <c r="AK58" s="217"/>
      <c r="AL58" s="217"/>
    </row>
    <row r="59" spans="2:38" ht="12" customHeight="1">
      <c r="B59" s="220">
        <v>48</v>
      </c>
      <c r="C59" s="220"/>
      <c r="D59" s="220"/>
      <c r="E59" s="221"/>
      <c r="F59" s="221"/>
      <c r="G59" s="221"/>
      <c r="H59" s="221"/>
      <c r="I59" s="221"/>
      <c r="J59" s="221"/>
      <c r="K59" s="221"/>
      <c r="L59" s="221"/>
      <c r="M59" s="221"/>
      <c r="N59" s="221"/>
      <c r="O59" s="221"/>
      <c r="P59" s="221"/>
      <c r="Q59" s="221"/>
      <c r="R59" s="221"/>
      <c r="S59" s="221"/>
      <c r="T59" s="9"/>
      <c r="U59" s="220">
        <v>112</v>
      </c>
      <c r="V59" s="220"/>
      <c r="W59" s="220"/>
      <c r="X59" s="221"/>
      <c r="Y59" s="221"/>
      <c r="Z59" s="221"/>
      <c r="AA59" s="221"/>
      <c r="AB59" s="221"/>
      <c r="AC59" s="221"/>
      <c r="AD59" s="221"/>
      <c r="AE59" s="221"/>
      <c r="AF59" s="221"/>
      <c r="AG59" s="221"/>
      <c r="AH59" s="221"/>
      <c r="AI59" s="221"/>
      <c r="AJ59" s="217"/>
      <c r="AK59" s="217"/>
      <c r="AL59" s="217"/>
    </row>
    <row r="60" spans="2:38" ht="12" customHeight="1">
      <c r="B60" s="220">
        <v>49</v>
      </c>
      <c r="C60" s="220"/>
      <c r="D60" s="220"/>
      <c r="E60" s="221"/>
      <c r="F60" s="221"/>
      <c r="G60" s="221"/>
      <c r="H60" s="221"/>
      <c r="I60" s="221"/>
      <c r="J60" s="221"/>
      <c r="K60" s="221"/>
      <c r="L60" s="221"/>
      <c r="M60" s="221"/>
      <c r="N60" s="221"/>
      <c r="O60" s="221"/>
      <c r="P60" s="221"/>
      <c r="Q60" s="221"/>
      <c r="R60" s="221"/>
      <c r="S60" s="221"/>
      <c r="T60" s="9"/>
      <c r="U60" s="220">
        <v>113</v>
      </c>
      <c r="V60" s="220"/>
      <c r="W60" s="220"/>
      <c r="X60" s="221"/>
      <c r="Y60" s="221"/>
      <c r="Z60" s="221"/>
      <c r="AA60" s="221"/>
      <c r="AB60" s="221"/>
      <c r="AC60" s="221"/>
      <c r="AD60" s="221"/>
      <c r="AE60" s="221"/>
      <c r="AF60" s="221"/>
      <c r="AG60" s="221"/>
      <c r="AH60" s="221"/>
      <c r="AI60" s="221"/>
      <c r="AJ60" s="217"/>
      <c r="AK60" s="217"/>
      <c r="AL60" s="217"/>
    </row>
    <row r="61" spans="2:38" ht="12" customHeight="1">
      <c r="B61" s="220">
        <v>50</v>
      </c>
      <c r="C61" s="220"/>
      <c r="D61" s="220"/>
      <c r="E61" s="221"/>
      <c r="F61" s="221"/>
      <c r="G61" s="221"/>
      <c r="H61" s="221"/>
      <c r="I61" s="221"/>
      <c r="J61" s="221"/>
      <c r="K61" s="221"/>
      <c r="L61" s="221"/>
      <c r="M61" s="221"/>
      <c r="N61" s="221"/>
      <c r="O61" s="221"/>
      <c r="P61" s="221"/>
      <c r="Q61" s="221"/>
      <c r="R61" s="221"/>
      <c r="S61" s="221"/>
      <c r="T61" s="9"/>
      <c r="U61" s="220">
        <v>114</v>
      </c>
      <c r="V61" s="220"/>
      <c r="W61" s="220"/>
      <c r="X61" s="221"/>
      <c r="Y61" s="221"/>
      <c r="Z61" s="221"/>
      <c r="AA61" s="221"/>
      <c r="AB61" s="221"/>
      <c r="AC61" s="221"/>
      <c r="AD61" s="221"/>
      <c r="AE61" s="221"/>
      <c r="AF61" s="221"/>
      <c r="AG61" s="221"/>
      <c r="AH61" s="221"/>
      <c r="AI61" s="221"/>
      <c r="AJ61" s="217"/>
      <c r="AK61" s="217"/>
      <c r="AL61" s="217"/>
    </row>
    <row r="62" spans="2:38" ht="12" customHeight="1">
      <c r="B62" s="220">
        <v>51</v>
      </c>
      <c r="C62" s="220"/>
      <c r="D62" s="220"/>
      <c r="E62" s="221"/>
      <c r="F62" s="221"/>
      <c r="G62" s="221"/>
      <c r="H62" s="221"/>
      <c r="I62" s="221"/>
      <c r="J62" s="221"/>
      <c r="K62" s="221"/>
      <c r="L62" s="221"/>
      <c r="M62" s="221"/>
      <c r="N62" s="221"/>
      <c r="O62" s="221"/>
      <c r="P62" s="221"/>
      <c r="Q62" s="221"/>
      <c r="R62" s="221"/>
      <c r="S62" s="221"/>
      <c r="T62" s="9"/>
      <c r="U62" s="220">
        <v>115</v>
      </c>
      <c r="V62" s="220"/>
      <c r="W62" s="220"/>
      <c r="X62" s="221"/>
      <c r="Y62" s="221"/>
      <c r="Z62" s="221"/>
      <c r="AA62" s="221"/>
      <c r="AB62" s="221"/>
      <c r="AC62" s="221"/>
      <c r="AD62" s="221"/>
      <c r="AE62" s="221"/>
      <c r="AF62" s="221"/>
      <c r="AG62" s="221"/>
      <c r="AH62" s="221"/>
      <c r="AI62" s="221"/>
      <c r="AJ62" s="217"/>
      <c r="AK62" s="217"/>
      <c r="AL62" s="217"/>
    </row>
    <row r="63" spans="2:38" ht="12" customHeight="1">
      <c r="B63" s="220">
        <v>52</v>
      </c>
      <c r="C63" s="220"/>
      <c r="D63" s="220"/>
      <c r="E63" s="221"/>
      <c r="F63" s="221"/>
      <c r="G63" s="221"/>
      <c r="H63" s="221"/>
      <c r="I63" s="221"/>
      <c r="J63" s="221"/>
      <c r="K63" s="221"/>
      <c r="L63" s="221"/>
      <c r="M63" s="221"/>
      <c r="N63" s="221"/>
      <c r="O63" s="221"/>
      <c r="P63" s="221"/>
      <c r="Q63" s="221"/>
      <c r="R63" s="221"/>
      <c r="S63" s="221"/>
      <c r="T63" s="9"/>
      <c r="U63" s="220">
        <v>116</v>
      </c>
      <c r="V63" s="220"/>
      <c r="W63" s="220"/>
      <c r="X63" s="221"/>
      <c r="Y63" s="221"/>
      <c r="Z63" s="221"/>
      <c r="AA63" s="221"/>
      <c r="AB63" s="221"/>
      <c r="AC63" s="221"/>
      <c r="AD63" s="221"/>
      <c r="AE63" s="221"/>
      <c r="AF63" s="221"/>
      <c r="AG63" s="221"/>
      <c r="AH63" s="221"/>
      <c r="AI63" s="221"/>
      <c r="AJ63" s="217"/>
      <c r="AK63" s="217"/>
      <c r="AL63" s="217"/>
    </row>
    <row r="64" spans="2:38" ht="12" customHeight="1">
      <c r="B64" s="220">
        <v>53</v>
      </c>
      <c r="C64" s="220"/>
      <c r="D64" s="220"/>
      <c r="E64" s="221"/>
      <c r="F64" s="221"/>
      <c r="G64" s="221"/>
      <c r="H64" s="221"/>
      <c r="I64" s="221"/>
      <c r="J64" s="221"/>
      <c r="K64" s="221"/>
      <c r="L64" s="221"/>
      <c r="M64" s="221"/>
      <c r="N64" s="221"/>
      <c r="O64" s="221"/>
      <c r="P64" s="221"/>
      <c r="Q64" s="221"/>
      <c r="R64" s="221"/>
      <c r="S64" s="221"/>
      <c r="T64" s="9"/>
      <c r="U64" s="220">
        <v>117</v>
      </c>
      <c r="V64" s="220"/>
      <c r="W64" s="220"/>
      <c r="X64" s="221"/>
      <c r="Y64" s="221"/>
      <c r="Z64" s="221"/>
      <c r="AA64" s="221"/>
      <c r="AB64" s="221"/>
      <c r="AC64" s="221"/>
      <c r="AD64" s="221"/>
      <c r="AE64" s="221"/>
      <c r="AF64" s="221"/>
      <c r="AG64" s="221"/>
      <c r="AH64" s="221"/>
      <c r="AI64" s="221"/>
      <c r="AJ64" s="217"/>
      <c r="AK64" s="217"/>
      <c r="AL64" s="217"/>
    </row>
    <row r="65" spans="2:38" ht="12" customHeight="1">
      <c r="B65" s="220">
        <v>54</v>
      </c>
      <c r="C65" s="220"/>
      <c r="D65" s="220"/>
      <c r="E65" s="221"/>
      <c r="F65" s="221"/>
      <c r="G65" s="221"/>
      <c r="H65" s="221"/>
      <c r="I65" s="221"/>
      <c r="J65" s="221"/>
      <c r="K65" s="221"/>
      <c r="L65" s="221"/>
      <c r="M65" s="221"/>
      <c r="N65" s="221"/>
      <c r="O65" s="221"/>
      <c r="P65" s="221"/>
      <c r="Q65" s="221"/>
      <c r="R65" s="221"/>
      <c r="S65" s="221"/>
      <c r="T65" s="9"/>
      <c r="U65" s="220">
        <v>118</v>
      </c>
      <c r="V65" s="220"/>
      <c r="W65" s="220"/>
      <c r="X65" s="221"/>
      <c r="Y65" s="221"/>
      <c r="Z65" s="221"/>
      <c r="AA65" s="221"/>
      <c r="AB65" s="221"/>
      <c r="AC65" s="221"/>
      <c r="AD65" s="221"/>
      <c r="AE65" s="221"/>
      <c r="AF65" s="221"/>
      <c r="AG65" s="221"/>
      <c r="AH65" s="221"/>
      <c r="AI65" s="221"/>
      <c r="AJ65" s="217"/>
      <c r="AK65" s="217"/>
      <c r="AL65" s="217"/>
    </row>
    <row r="66" spans="2:38" ht="12" customHeight="1">
      <c r="B66" s="220">
        <v>55</v>
      </c>
      <c r="C66" s="220"/>
      <c r="D66" s="220"/>
      <c r="E66" s="221"/>
      <c r="F66" s="221"/>
      <c r="G66" s="221"/>
      <c r="H66" s="221"/>
      <c r="I66" s="221"/>
      <c r="J66" s="221"/>
      <c r="K66" s="221"/>
      <c r="L66" s="221"/>
      <c r="M66" s="221"/>
      <c r="N66" s="221"/>
      <c r="O66" s="221"/>
      <c r="P66" s="221"/>
      <c r="Q66" s="221"/>
      <c r="R66" s="221"/>
      <c r="S66" s="221"/>
      <c r="T66" s="9"/>
      <c r="U66" s="220">
        <v>119</v>
      </c>
      <c r="V66" s="220"/>
      <c r="W66" s="220"/>
      <c r="X66" s="221"/>
      <c r="Y66" s="221"/>
      <c r="Z66" s="221"/>
      <c r="AA66" s="221"/>
      <c r="AB66" s="221"/>
      <c r="AC66" s="221"/>
      <c r="AD66" s="221"/>
      <c r="AE66" s="221"/>
      <c r="AF66" s="221"/>
      <c r="AG66" s="221"/>
      <c r="AH66" s="221"/>
      <c r="AI66" s="221"/>
      <c r="AJ66" s="217"/>
      <c r="AK66" s="217"/>
      <c r="AL66" s="217"/>
    </row>
    <row r="67" spans="2:38" ht="12" customHeight="1">
      <c r="B67" s="220">
        <v>56</v>
      </c>
      <c r="C67" s="220"/>
      <c r="D67" s="220"/>
      <c r="E67" s="221"/>
      <c r="F67" s="221"/>
      <c r="G67" s="221"/>
      <c r="H67" s="221"/>
      <c r="I67" s="221"/>
      <c r="J67" s="221"/>
      <c r="K67" s="221"/>
      <c r="L67" s="221"/>
      <c r="M67" s="221"/>
      <c r="N67" s="221"/>
      <c r="O67" s="221"/>
      <c r="P67" s="221"/>
      <c r="Q67" s="221"/>
      <c r="R67" s="221"/>
      <c r="S67" s="221"/>
      <c r="T67" s="9"/>
      <c r="U67" s="220">
        <v>120</v>
      </c>
      <c r="V67" s="220"/>
      <c r="W67" s="220"/>
      <c r="X67" s="221"/>
      <c r="Y67" s="221"/>
      <c r="Z67" s="221"/>
      <c r="AA67" s="221"/>
      <c r="AB67" s="221"/>
      <c r="AC67" s="221"/>
      <c r="AD67" s="221"/>
      <c r="AE67" s="221"/>
      <c r="AF67" s="221"/>
      <c r="AG67" s="221"/>
      <c r="AH67" s="221"/>
      <c r="AI67" s="221"/>
      <c r="AJ67" s="217"/>
      <c r="AK67" s="217"/>
      <c r="AL67" s="217"/>
    </row>
    <row r="68" spans="2:38" ht="12" customHeight="1">
      <c r="B68" s="220">
        <v>57</v>
      </c>
      <c r="C68" s="220"/>
      <c r="D68" s="220"/>
      <c r="E68" s="221"/>
      <c r="F68" s="221"/>
      <c r="G68" s="221"/>
      <c r="H68" s="221"/>
      <c r="I68" s="221"/>
      <c r="J68" s="221"/>
      <c r="K68" s="221"/>
      <c r="L68" s="221"/>
      <c r="M68" s="221"/>
      <c r="N68" s="221"/>
      <c r="O68" s="221"/>
      <c r="P68" s="221"/>
      <c r="Q68" s="221"/>
      <c r="R68" s="221"/>
      <c r="S68" s="221"/>
      <c r="T68" s="9"/>
      <c r="U68" s="220">
        <v>121</v>
      </c>
      <c r="V68" s="220"/>
      <c r="W68" s="220"/>
      <c r="X68" s="221"/>
      <c r="Y68" s="221"/>
      <c r="Z68" s="221"/>
      <c r="AA68" s="221"/>
      <c r="AB68" s="221"/>
      <c r="AC68" s="221"/>
      <c r="AD68" s="221"/>
      <c r="AE68" s="221"/>
      <c r="AF68" s="221"/>
      <c r="AG68" s="221"/>
      <c r="AH68" s="221"/>
      <c r="AI68" s="221"/>
      <c r="AJ68" s="217"/>
      <c r="AK68" s="217"/>
      <c r="AL68" s="217"/>
    </row>
    <row r="69" spans="2:38" ht="12" customHeight="1">
      <c r="B69" s="220">
        <v>58</v>
      </c>
      <c r="C69" s="220"/>
      <c r="D69" s="220"/>
      <c r="E69" s="221"/>
      <c r="F69" s="221"/>
      <c r="G69" s="221"/>
      <c r="H69" s="221"/>
      <c r="I69" s="221"/>
      <c r="J69" s="221"/>
      <c r="K69" s="221"/>
      <c r="L69" s="221"/>
      <c r="M69" s="221"/>
      <c r="N69" s="221"/>
      <c r="O69" s="221"/>
      <c r="P69" s="221"/>
      <c r="Q69" s="221"/>
      <c r="R69" s="221"/>
      <c r="S69" s="221"/>
      <c r="T69" s="9"/>
      <c r="U69" s="220">
        <v>122</v>
      </c>
      <c r="V69" s="220"/>
      <c r="W69" s="220"/>
      <c r="X69" s="221"/>
      <c r="Y69" s="221"/>
      <c r="Z69" s="221"/>
      <c r="AA69" s="221"/>
      <c r="AB69" s="221"/>
      <c r="AC69" s="221"/>
      <c r="AD69" s="221"/>
      <c r="AE69" s="221"/>
      <c r="AF69" s="221"/>
      <c r="AG69" s="221"/>
      <c r="AH69" s="221"/>
      <c r="AI69" s="221"/>
      <c r="AJ69" s="217"/>
      <c r="AK69" s="217"/>
      <c r="AL69" s="217"/>
    </row>
    <row r="70" spans="2:38" ht="12" customHeight="1">
      <c r="B70" s="220">
        <v>59</v>
      </c>
      <c r="C70" s="220"/>
      <c r="D70" s="220"/>
      <c r="E70" s="221"/>
      <c r="F70" s="221"/>
      <c r="G70" s="221"/>
      <c r="H70" s="221"/>
      <c r="I70" s="221"/>
      <c r="J70" s="221"/>
      <c r="K70" s="221"/>
      <c r="L70" s="221"/>
      <c r="M70" s="221"/>
      <c r="N70" s="221"/>
      <c r="O70" s="221"/>
      <c r="P70" s="221"/>
      <c r="Q70" s="221"/>
      <c r="R70" s="221"/>
      <c r="S70" s="221"/>
      <c r="T70" s="9"/>
      <c r="U70" s="220">
        <v>123</v>
      </c>
      <c r="V70" s="220"/>
      <c r="W70" s="220"/>
      <c r="X70" s="221"/>
      <c r="Y70" s="221"/>
      <c r="Z70" s="221"/>
      <c r="AA70" s="221"/>
      <c r="AB70" s="221"/>
      <c r="AC70" s="221"/>
      <c r="AD70" s="221"/>
      <c r="AE70" s="221"/>
      <c r="AF70" s="221"/>
      <c r="AG70" s="221"/>
      <c r="AH70" s="221"/>
      <c r="AI70" s="221"/>
      <c r="AJ70" s="217"/>
      <c r="AK70" s="217"/>
      <c r="AL70" s="217"/>
    </row>
    <row r="71" spans="2:38" ht="12" customHeight="1">
      <c r="B71" s="220">
        <v>60</v>
      </c>
      <c r="C71" s="220"/>
      <c r="D71" s="220"/>
      <c r="E71" s="221"/>
      <c r="F71" s="221"/>
      <c r="G71" s="221"/>
      <c r="H71" s="221"/>
      <c r="I71" s="221"/>
      <c r="J71" s="221"/>
      <c r="K71" s="221"/>
      <c r="L71" s="221"/>
      <c r="M71" s="221"/>
      <c r="N71" s="221"/>
      <c r="O71" s="221"/>
      <c r="P71" s="221"/>
      <c r="Q71" s="221"/>
      <c r="R71" s="221"/>
      <c r="S71" s="221"/>
      <c r="T71" s="9"/>
      <c r="U71" s="220">
        <v>124</v>
      </c>
      <c r="V71" s="220"/>
      <c r="W71" s="220"/>
      <c r="X71" s="221"/>
      <c r="Y71" s="221"/>
      <c r="Z71" s="221"/>
      <c r="AA71" s="221"/>
      <c r="AB71" s="221"/>
      <c r="AC71" s="221"/>
      <c r="AD71" s="221"/>
      <c r="AE71" s="221"/>
      <c r="AF71" s="221"/>
      <c r="AG71" s="221"/>
      <c r="AH71" s="221"/>
      <c r="AI71" s="221"/>
      <c r="AJ71" s="217"/>
      <c r="AK71" s="217"/>
      <c r="AL71" s="217"/>
    </row>
    <row r="72" spans="2:38" ht="12" customHeight="1">
      <c r="B72" s="220">
        <v>61</v>
      </c>
      <c r="C72" s="220"/>
      <c r="D72" s="220"/>
      <c r="E72" s="221"/>
      <c r="F72" s="221"/>
      <c r="G72" s="221"/>
      <c r="H72" s="221"/>
      <c r="I72" s="221"/>
      <c r="J72" s="221"/>
      <c r="K72" s="221"/>
      <c r="L72" s="221"/>
      <c r="M72" s="221"/>
      <c r="N72" s="221"/>
      <c r="O72" s="221"/>
      <c r="P72" s="221"/>
      <c r="Q72" s="221"/>
      <c r="R72" s="221"/>
      <c r="S72" s="221"/>
      <c r="T72" s="9"/>
      <c r="U72" s="220">
        <v>125</v>
      </c>
      <c r="V72" s="220"/>
      <c r="W72" s="220"/>
      <c r="X72" s="221"/>
      <c r="Y72" s="221"/>
      <c r="Z72" s="221"/>
      <c r="AA72" s="221"/>
      <c r="AB72" s="221"/>
      <c r="AC72" s="221"/>
      <c r="AD72" s="221"/>
      <c r="AE72" s="221"/>
      <c r="AF72" s="221"/>
      <c r="AG72" s="221"/>
      <c r="AH72" s="221"/>
      <c r="AI72" s="221"/>
      <c r="AJ72" s="217"/>
      <c r="AK72" s="217"/>
      <c r="AL72" s="217"/>
    </row>
    <row r="73" spans="2:38" ht="12" customHeight="1">
      <c r="B73" s="220">
        <v>62</v>
      </c>
      <c r="C73" s="220"/>
      <c r="D73" s="220"/>
      <c r="E73" s="221"/>
      <c r="F73" s="221"/>
      <c r="G73" s="221"/>
      <c r="H73" s="221"/>
      <c r="I73" s="221"/>
      <c r="J73" s="221"/>
      <c r="K73" s="221"/>
      <c r="L73" s="221"/>
      <c r="M73" s="221"/>
      <c r="N73" s="221"/>
      <c r="O73" s="221"/>
      <c r="P73" s="221"/>
      <c r="Q73" s="221"/>
      <c r="R73" s="221"/>
      <c r="S73" s="221"/>
      <c r="T73" s="9"/>
      <c r="U73" s="220">
        <v>126</v>
      </c>
      <c r="V73" s="220"/>
      <c r="W73" s="220"/>
      <c r="X73" s="221"/>
      <c r="Y73" s="221"/>
      <c r="Z73" s="221"/>
      <c r="AA73" s="221"/>
      <c r="AB73" s="221"/>
      <c r="AC73" s="221"/>
      <c r="AD73" s="221"/>
      <c r="AE73" s="221"/>
      <c r="AF73" s="221"/>
      <c r="AG73" s="221"/>
      <c r="AH73" s="221"/>
      <c r="AI73" s="221"/>
      <c r="AJ73" s="217"/>
      <c r="AK73" s="217"/>
      <c r="AL73" s="217"/>
    </row>
    <row r="74" spans="2:38" ht="12" customHeight="1">
      <c r="B74" s="220">
        <v>63</v>
      </c>
      <c r="C74" s="220"/>
      <c r="D74" s="220"/>
      <c r="E74" s="221"/>
      <c r="F74" s="221"/>
      <c r="G74" s="221"/>
      <c r="H74" s="221"/>
      <c r="I74" s="221"/>
      <c r="J74" s="221"/>
      <c r="K74" s="221"/>
      <c r="L74" s="221"/>
      <c r="M74" s="221"/>
      <c r="N74" s="221"/>
      <c r="O74" s="221"/>
      <c r="P74" s="221"/>
      <c r="Q74" s="221"/>
      <c r="R74" s="221"/>
      <c r="S74" s="221"/>
      <c r="T74" s="9"/>
      <c r="U74" s="220">
        <v>127</v>
      </c>
      <c r="V74" s="220"/>
      <c r="W74" s="220"/>
      <c r="X74" s="221"/>
      <c r="Y74" s="221"/>
      <c r="Z74" s="221"/>
      <c r="AA74" s="221"/>
      <c r="AB74" s="221"/>
      <c r="AC74" s="221"/>
      <c r="AD74" s="221"/>
      <c r="AE74" s="221"/>
      <c r="AF74" s="221"/>
      <c r="AG74" s="221"/>
      <c r="AH74" s="221"/>
      <c r="AI74" s="221"/>
      <c r="AJ74" s="217"/>
      <c r="AK74" s="217"/>
      <c r="AL74" s="217"/>
    </row>
    <row r="75" spans="2:38" ht="12" customHeight="1">
      <c r="B75" s="220">
        <v>64</v>
      </c>
      <c r="C75" s="220"/>
      <c r="D75" s="220"/>
      <c r="E75" s="221"/>
      <c r="F75" s="221"/>
      <c r="G75" s="221"/>
      <c r="H75" s="221"/>
      <c r="I75" s="221"/>
      <c r="J75" s="221"/>
      <c r="K75" s="221"/>
      <c r="L75" s="221"/>
      <c r="M75" s="221"/>
      <c r="N75" s="221"/>
      <c r="O75" s="221"/>
      <c r="P75" s="221"/>
      <c r="Q75" s="221"/>
      <c r="R75" s="221"/>
      <c r="S75" s="221"/>
      <c r="T75" s="9"/>
      <c r="U75" s="220">
        <v>128</v>
      </c>
      <c r="V75" s="220"/>
      <c r="W75" s="220"/>
      <c r="X75" s="221"/>
      <c r="Y75" s="221"/>
      <c r="Z75" s="221"/>
      <c r="AA75" s="221"/>
      <c r="AB75" s="221"/>
      <c r="AC75" s="221"/>
      <c r="AD75" s="221"/>
      <c r="AE75" s="221"/>
      <c r="AF75" s="221"/>
      <c r="AG75" s="221"/>
      <c r="AH75" s="221"/>
      <c r="AI75" s="221"/>
      <c r="AJ75" s="217"/>
      <c r="AK75" s="217"/>
      <c r="AL75" s="21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L27"/>
    <mergeCell ref="AJ28:AL28"/>
    <mergeCell ref="AJ29:AL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E12:G12"/>
    <mergeCell ref="AA12:AC12"/>
    <mergeCell ref="AA13:AC13"/>
    <mergeCell ref="AA14:AC14"/>
    <mergeCell ref="K1:AB4"/>
    <mergeCell ref="K5:AB6"/>
    <mergeCell ref="K7:L7"/>
    <mergeCell ref="M7:N7"/>
    <mergeCell ref="Z8:AB8"/>
    <mergeCell ref="AA11:AC11"/>
    <mergeCell ref="B9:AL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L54"/>
    <mergeCell ref="AJ55:AL55"/>
    <mergeCell ref="AJ56:AL56"/>
    <mergeCell ref="AJ57:AL57"/>
    <mergeCell ref="AJ58:AL58"/>
    <mergeCell ref="AJ41:AL41"/>
    <mergeCell ref="AJ42:AL42"/>
    <mergeCell ref="AJ43:AL43"/>
    <mergeCell ref="AJ44:AL44"/>
    <mergeCell ref="AJ45:AL45"/>
    <mergeCell ref="AJ46:AL46"/>
    <mergeCell ref="AJ47:AL47"/>
    <mergeCell ref="AJ48:AL48"/>
    <mergeCell ref="AJ49:AL49"/>
    <mergeCell ref="AJ50:AL50"/>
    <mergeCell ref="AJ51:AL51"/>
    <mergeCell ref="AG13:AI13"/>
    <mergeCell ref="AG14:AI14"/>
    <mergeCell ref="AG15:AI15"/>
    <mergeCell ref="AG16:AI16"/>
    <mergeCell ref="AG17:AI17"/>
    <mergeCell ref="AG18:AI18"/>
    <mergeCell ref="AG19:AI19"/>
    <mergeCell ref="AJ14:AL14"/>
    <mergeCell ref="AG45:AI45"/>
    <mergeCell ref="AJ38:AL38"/>
    <mergeCell ref="AJ39:AL39"/>
    <mergeCell ref="AJ40:AL40"/>
    <mergeCell ref="AJ30:AL30"/>
    <mergeCell ref="AJ31:AL31"/>
    <mergeCell ref="AG20:AI20"/>
    <mergeCell ref="AG21:AI21"/>
    <mergeCell ref="AG22:AI22"/>
    <mergeCell ref="AG23:AI23"/>
    <mergeCell ref="AG24:AI24"/>
    <mergeCell ref="AG25:AI25"/>
    <mergeCell ref="AG26:AI26"/>
    <mergeCell ref="AJ24:AL24"/>
    <mergeCell ref="AJ25:AL25"/>
    <mergeCell ref="AJ26:AL26"/>
    <mergeCell ref="AG46:AI46"/>
    <mergeCell ref="AG47:AI47"/>
    <mergeCell ref="AG48:AI48"/>
    <mergeCell ref="AG54:AI54"/>
    <mergeCell ref="AG55:AI55"/>
    <mergeCell ref="AG56:AI56"/>
    <mergeCell ref="AG57:AI57"/>
    <mergeCell ref="AJ15:AL15"/>
    <mergeCell ref="AJ16:AL16"/>
    <mergeCell ref="AJ17:AL17"/>
    <mergeCell ref="AJ18:AL18"/>
    <mergeCell ref="AJ19:AL19"/>
    <mergeCell ref="AJ20:AL20"/>
    <mergeCell ref="AJ21:AL21"/>
    <mergeCell ref="AJ22:AL22"/>
    <mergeCell ref="AJ23:AL23"/>
    <mergeCell ref="AJ32:AL32"/>
    <mergeCell ref="AJ33:AL33"/>
    <mergeCell ref="AJ34:AL34"/>
    <mergeCell ref="AJ35:AL35"/>
    <mergeCell ref="AJ36:AL36"/>
    <mergeCell ref="AJ37:AL37"/>
    <mergeCell ref="AJ52:AL52"/>
    <mergeCell ref="AJ53:AL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B32:D32"/>
    <mergeCell ref="B33:D33"/>
    <mergeCell ref="B34:D34"/>
    <mergeCell ref="B35:D35"/>
    <mergeCell ref="B36:D36"/>
    <mergeCell ref="B37:D37"/>
    <mergeCell ref="B38:D38"/>
    <mergeCell ref="B68:D68"/>
    <mergeCell ref="B69:D69"/>
    <mergeCell ref="B66:D66"/>
    <mergeCell ref="B67:D67"/>
    <mergeCell ref="B39:D39"/>
    <mergeCell ref="B40:D40"/>
    <mergeCell ref="B41:D41"/>
    <mergeCell ref="B42:D42"/>
    <mergeCell ref="B43:D43"/>
    <mergeCell ref="B44:D44"/>
    <mergeCell ref="B45:D45"/>
    <mergeCell ref="B46:D46"/>
    <mergeCell ref="B47:D47"/>
    <mergeCell ref="B48:D48"/>
    <mergeCell ref="B49:D49"/>
    <mergeCell ref="B70:D70"/>
    <mergeCell ref="B71:D71"/>
    <mergeCell ref="B72:D72"/>
    <mergeCell ref="B73:D73"/>
    <mergeCell ref="B74:D74"/>
    <mergeCell ref="B75:D75"/>
    <mergeCell ref="B50:D50"/>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1:J6"/>
    <mergeCell ref="B7:J7"/>
    <mergeCell ref="B8:J8"/>
    <mergeCell ref="B11:D11"/>
    <mergeCell ref="B12:D12"/>
    <mergeCell ref="B13:D13"/>
    <mergeCell ref="AJ11:AL11"/>
    <mergeCell ref="AJ12:AL12"/>
    <mergeCell ref="AJ13:AL13"/>
    <mergeCell ref="AC1:AL6"/>
    <mergeCell ref="AC7:AL8"/>
    <mergeCell ref="Q7:R7"/>
    <mergeCell ref="S7:T7"/>
    <mergeCell ref="U7:V7"/>
    <mergeCell ref="W7:Y7"/>
    <mergeCell ref="Z7:AB7"/>
    <mergeCell ref="K8:L8"/>
    <mergeCell ref="M8:N8"/>
    <mergeCell ref="O8:P8"/>
    <mergeCell ref="Q8:R8"/>
    <mergeCell ref="S8:T8"/>
    <mergeCell ref="U8:V8"/>
    <mergeCell ref="W8:Y8"/>
    <mergeCell ref="O7:P7"/>
    <mergeCell ref="AJ73:AL73"/>
    <mergeCell ref="AJ74:AL74"/>
    <mergeCell ref="AJ75:AL75"/>
    <mergeCell ref="AJ59:AL59"/>
    <mergeCell ref="AJ60:AL60"/>
    <mergeCell ref="AJ61:AL61"/>
    <mergeCell ref="AJ62:AL62"/>
    <mergeCell ref="AJ63:AL63"/>
    <mergeCell ref="AJ64:AL64"/>
    <mergeCell ref="AJ65:AL65"/>
    <mergeCell ref="AJ66:AL66"/>
    <mergeCell ref="AJ67:AL67"/>
    <mergeCell ref="AJ68:AL68"/>
    <mergeCell ref="AJ69:AL69"/>
    <mergeCell ref="AJ70:AL70"/>
    <mergeCell ref="AJ71:AL71"/>
    <mergeCell ref="AJ72:AL72"/>
  </mergeCells>
  <printOptions horizontalCentered="1" gridLinesSet="0"/>
  <pageMargins left="0.25" right="0.25" top="0.143700787" bottom="0.143700787" header="0" footer="0"/>
  <pageSetup paperSize="9" scale="69" orientation="portrait" r:id="rId1"/>
  <headerFooter alignWithMargins="0"/>
  <colBreaks count="1" manualBreakCount="1">
    <brk id="40"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20"/>
  <sheetViews>
    <sheetView showGridLines="0" view="pageBreakPreview" topLeftCell="A4" zoomScaleNormal="100" zoomScaleSheetLayoutView="100" workbookViewId="0">
      <selection activeCell="G18" sqref="G18"/>
    </sheetView>
  </sheetViews>
  <sheetFormatPr defaultColWidth="9.140625" defaultRowHeight="12.75"/>
  <cols>
    <col min="1" max="39" width="3.7109375" style="2" customWidth="1"/>
    <col min="40" max="41" width="9.140625" style="2" customWidth="1"/>
    <col min="42" max="16384" width="9.140625" style="2"/>
  </cols>
  <sheetData>
    <row r="1" spans="2:39" ht="24.75" customHeight="1">
      <c r="B1" s="170" t="s">
        <v>34</v>
      </c>
      <c r="C1" s="171"/>
      <c r="D1" s="171"/>
      <c r="E1" s="171"/>
      <c r="F1" s="171"/>
      <c r="G1" s="171"/>
      <c r="H1" s="171"/>
      <c r="I1" s="171"/>
      <c r="J1" s="172"/>
      <c r="K1" s="200" t="s">
        <v>41</v>
      </c>
      <c r="L1" s="171"/>
      <c r="M1" s="171"/>
      <c r="N1" s="171"/>
      <c r="O1" s="171"/>
      <c r="P1" s="171"/>
      <c r="Q1" s="171"/>
      <c r="R1" s="171"/>
      <c r="S1" s="171"/>
      <c r="T1" s="171"/>
      <c r="U1" s="171"/>
      <c r="V1" s="171"/>
      <c r="W1" s="171"/>
      <c r="X1" s="171"/>
      <c r="Y1" s="171"/>
      <c r="Z1" s="171"/>
      <c r="AA1" s="171"/>
      <c r="AB1" s="172"/>
      <c r="AC1" s="183"/>
      <c r="AD1" s="184"/>
      <c r="AE1" s="184"/>
      <c r="AF1" s="184"/>
      <c r="AG1" s="184"/>
      <c r="AH1" s="184"/>
      <c r="AI1" s="184"/>
      <c r="AJ1" s="184"/>
      <c r="AK1" s="184"/>
      <c r="AL1" s="185"/>
      <c r="AM1" s="3"/>
    </row>
    <row r="2" spans="2:39" ht="15" customHeight="1">
      <c r="B2" s="173"/>
      <c r="C2" s="174"/>
      <c r="D2" s="174"/>
      <c r="E2" s="174"/>
      <c r="F2" s="174"/>
      <c r="G2" s="174"/>
      <c r="H2" s="174"/>
      <c r="I2" s="174"/>
      <c r="J2" s="175"/>
      <c r="K2" s="201"/>
      <c r="L2" s="174"/>
      <c r="M2" s="174"/>
      <c r="N2" s="174"/>
      <c r="O2" s="174"/>
      <c r="P2" s="174"/>
      <c r="Q2" s="174"/>
      <c r="R2" s="174"/>
      <c r="S2" s="174"/>
      <c r="T2" s="174"/>
      <c r="U2" s="174"/>
      <c r="V2" s="174"/>
      <c r="W2" s="174"/>
      <c r="X2" s="174"/>
      <c r="Y2" s="174"/>
      <c r="Z2" s="174"/>
      <c r="AA2" s="174"/>
      <c r="AB2" s="175"/>
      <c r="AC2" s="186"/>
      <c r="AD2" s="187"/>
      <c r="AE2" s="187"/>
      <c r="AF2" s="187"/>
      <c r="AG2" s="187"/>
      <c r="AH2" s="187"/>
      <c r="AI2" s="187"/>
      <c r="AJ2" s="187"/>
      <c r="AK2" s="187"/>
      <c r="AL2" s="188"/>
      <c r="AM2" s="3"/>
    </row>
    <row r="3" spans="2:39" ht="12.75" customHeight="1">
      <c r="B3" s="173"/>
      <c r="C3" s="174"/>
      <c r="D3" s="174"/>
      <c r="E3" s="174"/>
      <c r="F3" s="174"/>
      <c r="G3" s="174"/>
      <c r="H3" s="174"/>
      <c r="I3" s="174"/>
      <c r="J3" s="175"/>
      <c r="K3" s="201"/>
      <c r="L3" s="174"/>
      <c r="M3" s="174"/>
      <c r="N3" s="174"/>
      <c r="O3" s="174"/>
      <c r="P3" s="174"/>
      <c r="Q3" s="174"/>
      <c r="R3" s="174"/>
      <c r="S3" s="174"/>
      <c r="T3" s="174"/>
      <c r="U3" s="174"/>
      <c r="V3" s="174"/>
      <c r="W3" s="174"/>
      <c r="X3" s="174"/>
      <c r="Y3" s="174"/>
      <c r="Z3" s="174"/>
      <c r="AA3" s="174"/>
      <c r="AB3" s="175"/>
      <c r="AC3" s="186"/>
      <c r="AD3" s="187"/>
      <c r="AE3" s="187"/>
      <c r="AF3" s="187"/>
      <c r="AG3" s="187"/>
      <c r="AH3" s="187"/>
      <c r="AI3" s="187"/>
      <c r="AJ3" s="187"/>
      <c r="AK3" s="187"/>
      <c r="AL3" s="188"/>
      <c r="AM3" s="3"/>
    </row>
    <row r="4" spans="2:39" ht="70.5" customHeight="1">
      <c r="B4" s="173"/>
      <c r="C4" s="174"/>
      <c r="D4" s="174"/>
      <c r="E4" s="174"/>
      <c r="F4" s="174"/>
      <c r="G4" s="174"/>
      <c r="H4" s="174"/>
      <c r="I4" s="174"/>
      <c r="J4" s="175"/>
      <c r="K4" s="202"/>
      <c r="L4" s="177"/>
      <c r="M4" s="177"/>
      <c r="N4" s="177"/>
      <c r="O4" s="177"/>
      <c r="P4" s="177"/>
      <c r="Q4" s="177"/>
      <c r="R4" s="177"/>
      <c r="S4" s="177"/>
      <c r="T4" s="177"/>
      <c r="U4" s="177"/>
      <c r="V4" s="177"/>
      <c r="W4" s="177"/>
      <c r="X4" s="177"/>
      <c r="Y4" s="177"/>
      <c r="Z4" s="177"/>
      <c r="AA4" s="177"/>
      <c r="AB4" s="178"/>
      <c r="AC4" s="186"/>
      <c r="AD4" s="187"/>
      <c r="AE4" s="187"/>
      <c r="AF4" s="187"/>
      <c r="AG4" s="187"/>
      <c r="AH4" s="187"/>
      <c r="AI4" s="187"/>
      <c r="AJ4" s="187"/>
      <c r="AK4" s="187"/>
      <c r="AL4" s="188"/>
      <c r="AM4" s="3"/>
    </row>
    <row r="5" spans="2:39" ht="11.25" customHeight="1">
      <c r="B5" s="173"/>
      <c r="C5" s="174"/>
      <c r="D5" s="174"/>
      <c r="E5" s="174"/>
      <c r="F5" s="174"/>
      <c r="G5" s="174"/>
      <c r="H5" s="174"/>
      <c r="I5" s="174"/>
      <c r="J5" s="175"/>
      <c r="K5" s="193" t="s">
        <v>68</v>
      </c>
      <c r="L5" s="194"/>
      <c r="M5" s="194"/>
      <c r="N5" s="194"/>
      <c r="O5" s="194"/>
      <c r="P5" s="194"/>
      <c r="Q5" s="194"/>
      <c r="R5" s="194"/>
      <c r="S5" s="194"/>
      <c r="T5" s="194"/>
      <c r="U5" s="194"/>
      <c r="V5" s="194"/>
      <c r="W5" s="194"/>
      <c r="X5" s="194"/>
      <c r="Y5" s="194"/>
      <c r="Z5" s="194"/>
      <c r="AA5" s="194"/>
      <c r="AB5" s="195"/>
      <c r="AC5" s="186"/>
      <c r="AD5" s="187"/>
      <c r="AE5" s="187"/>
      <c r="AF5" s="187"/>
      <c r="AG5" s="187"/>
      <c r="AH5" s="187"/>
      <c r="AI5" s="187"/>
      <c r="AJ5" s="187"/>
      <c r="AK5" s="187"/>
      <c r="AL5" s="188"/>
      <c r="AM5" s="3"/>
    </row>
    <row r="6" spans="2:39" ht="6.75" customHeight="1">
      <c r="B6" s="176"/>
      <c r="C6" s="177"/>
      <c r="D6" s="177"/>
      <c r="E6" s="177"/>
      <c r="F6" s="177"/>
      <c r="G6" s="177"/>
      <c r="H6" s="177"/>
      <c r="I6" s="177"/>
      <c r="J6" s="178"/>
      <c r="K6" s="196"/>
      <c r="L6" s="197"/>
      <c r="M6" s="197"/>
      <c r="N6" s="197"/>
      <c r="O6" s="197"/>
      <c r="P6" s="197"/>
      <c r="Q6" s="197"/>
      <c r="R6" s="197"/>
      <c r="S6" s="197"/>
      <c r="T6" s="197"/>
      <c r="U6" s="197"/>
      <c r="V6" s="197"/>
      <c r="W6" s="197"/>
      <c r="X6" s="197"/>
      <c r="Y6" s="197"/>
      <c r="Z6" s="197"/>
      <c r="AA6" s="197"/>
      <c r="AB6" s="198"/>
      <c r="AC6" s="189"/>
      <c r="AD6" s="190"/>
      <c r="AE6" s="190"/>
      <c r="AF6" s="190"/>
      <c r="AG6" s="190"/>
      <c r="AH6" s="190"/>
      <c r="AI6" s="190"/>
      <c r="AJ6" s="190"/>
      <c r="AK6" s="190"/>
      <c r="AL6" s="191"/>
      <c r="AM6" s="3"/>
    </row>
    <row r="7" spans="2:39" ht="18" customHeight="1">
      <c r="B7" s="167" t="s">
        <v>12</v>
      </c>
      <c r="C7" s="218"/>
      <c r="D7" s="218"/>
      <c r="E7" s="218"/>
      <c r="F7" s="218"/>
      <c r="G7" s="218"/>
      <c r="H7" s="218"/>
      <c r="I7" s="218"/>
      <c r="J7" s="219"/>
      <c r="K7" s="166" t="s">
        <v>13</v>
      </c>
      <c r="L7" s="166"/>
      <c r="M7" s="166" t="s">
        <v>14</v>
      </c>
      <c r="N7" s="166"/>
      <c r="O7" s="166" t="s">
        <v>15</v>
      </c>
      <c r="P7" s="166"/>
      <c r="Q7" s="166" t="s">
        <v>16</v>
      </c>
      <c r="R7" s="166"/>
      <c r="S7" s="166" t="s">
        <v>17</v>
      </c>
      <c r="T7" s="166"/>
      <c r="U7" s="166" t="s">
        <v>18</v>
      </c>
      <c r="V7" s="166"/>
      <c r="W7" s="192" t="s">
        <v>19</v>
      </c>
      <c r="X7" s="192"/>
      <c r="Y7" s="192"/>
      <c r="Z7" s="166" t="s">
        <v>20</v>
      </c>
      <c r="AA7" s="166"/>
      <c r="AB7" s="166"/>
      <c r="AC7" s="206" t="s">
        <v>188</v>
      </c>
      <c r="AD7" s="207"/>
      <c r="AE7" s="207"/>
      <c r="AF7" s="207"/>
      <c r="AG7" s="207"/>
      <c r="AH7" s="207"/>
      <c r="AI7" s="207"/>
      <c r="AJ7" s="207"/>
      <c r="AK7" s="207"/>
      <c r="AL7" s="208"/>
      <c r="AM7" s="3"/>
    </row>
    <row r="8" spans="2:39" ht="17.25" customHeight="1" thickBot="1">
      <c r="B8" s="163" t="s">
        <v>37</v>
      </c>
      <c r="C8" s="164"/>
      <c r="D8" s="164"/>
      <c r="E8" s="164"/>
      <c r="F8" s="164"/>
      <c r="G8" s="164"/>
      <c r="H8" s="164"/>
      <c r="I8" s="164"/>
      <c r="J8" s="165"/>
      <c r="K8" s="179" t="s">
        <v>38</v>
      </c>
      <c r="L8" s="180"/>
      <c r="M8" s="181" t="s">
        <v>45</v>
      </c>
      <c r="N8" s="182"/>
      <c r="O8" s="179" t="s">
        <v>39</v>
      </c>
      <c r="P8" s="180"/>
      <c r="Q8" s="181" t="s">
        <v>46</v>
      </c>
      <c r="R8" s="182"/>
      <c r="S8" s="179" t="s">
        <v>47</v>
      </c>
      <c r="T8" s="180"/>
      <c r="U8" s="179" t="s">
        <v>48</v>
      </c>
      <c r="V8" s="180"/>
      <c r="W8" s="203" t="s">
        <v>49</v>
      </c>
      <c r="X8" s="204"/>
      <c r="Y8" s="205"/>
      <c r="Z8" s="179" t="s">
        <v>11</v>
      </c>
      <c r="AA8" s="199"/>
      <c r="AB8" s="180"/>
      <c r="AC8" s="209"/>
      <c r="AD8" s="210"/>
      <c r="AE8" s="210"/>
      <c r="AF8" s="210"/>
      <c r="AG8" s="210"/>
      <c r="AH8" s="210"/>
      <c r="AI8" s="210"/>
      <c r="AJ8" s="210"/>
      <c r="AK8" s="210"/>
      <c r="AL8" s="211"/>
      <c r="AM8" s="4"/>
    </row>
    <row r="9" spans="2:39" ht="15" customHeight="1">
      <c r="AM9" s="5"/>
    </row>
    <row r="11" spans="2:39">
      <c r="C11" s="54" t="s">
        <v>89</v>
      </c>
    </row>
    <row r="13" spans="2:39">
      <c r="C13" s="2" t="s">
        <v>102</v>
      </c>
      <c r="Z13" s="2" t="s">
        <v>90</v>
      </c>
    </row>
    <row r="14" spans="2:39">
      <c r="C14" s="2" t="s">
        <v>103</v>
      </c>
      <c r="Z14" s="2" t="s">
        <v>91</v>
      </c>
    </row>
    <row r="15" spans="2:39">
      <c r="C15" s="2" t="s">
        <v>104</v>
      </c>
      <c r="Z15" s="2" t="s">
        <v>92</v>
      </c>
    </row>
    <row r="16" spans="2:39">
      <c r="C16" s="2" t="s">
        <v>94</v>
      </c>
      <c r="Z16" s="2" t="s">
        <v>93</v>
      </c>
    </row>
    <row r="17" spans="3:26">
      <c r="C17" s="2" t="s">
        <v>95</v>
      </c>
      <c r="Z17" s="2" t="s">
        <v>96</v>
      </c>
    </row>
    <row r="18" spans="3:26">
      <c r="C18" s="2" t="s">
        <v>97</v>
      </c>
      <c r="Z18" s="2" t="s">
        <v>98</v>
      </c>
    </row>
    <row r="19" spans="3:26">
      <c r="C19" s="2" t="s">
        <v>97</v>
      </c>
      <c r="Z19" s="2" t="s">
        <v>100</v>
      </c>
    </row>
    <row r="20" spans="3:26">
      <c r="C20" s="2" t="s">
        <v>99</v>
      </c>
      <c r="Z20" s="2" t="s">
        <v>101</v>
      </c>
    </row>
  </sheetData>
  <mergeCells count="23">
    <mergeCell ref="S8:T8"/>
    <mergeCell ref="U8:V8"/>
    <mergeCell ref="W8:Y8"/>
    <mergeCell ref="Z8:AB8"/>
    <mergeCell ref="U7:V7"/>
    <mergeCell ref="W7:Y7"/>
    <mergeCell ref="Z7:AB7"/>
    <mergeCell ref="B1:J6"/>
    <mergeCell ref="K1:AB4"/>
    <mergeCell ref="AC1:AL6"/>
    <mergeCell ref="K5:AB6"/>
    <mergeCell ref="B7:J7"/>
    <mergeCell ref="K7:L7"/>
    <mergeCell ref="M7:N7"/>
    <mergeCell ref="O7:P7"/>
    <mergeCell ref="Q7:R7"/>
    <mergeCell ref="S7:T7"/>
    <mergeCell ref="AC7:AL8"/>
    <mergeCell ref="B8:J8"/>
    <mergeCell ref="K8:L8"/>
    <mergeCell ref="M8:N8"/>
    <mergeCell ref="O8:P8"/>
    <mergeCell ref="Q8:R8"/>
  </mergeCells>
  <printOptions horizontalCentered="1" gridLinesSet="0"/>
  <pageMargins left="0.25" right="0.25" top="0.143700787" bottom="0.143700787" header="0" footer="0"/>
  <pageSetup paperSize="9" scale="69" orientation="portrait" r:id="rId1"/>
  <headerFooter alignWithMargins="0"/>
  <colBreaks count="1" manualBreakCount="1">
    <brk id="40"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O49"/>
  <sheetViews>
    <sheetView showGridLines="0" view="pageBreakPreview" topLeftCell="A14" zoomScale="55" zoomScaleNormal="100" zoomScaleSheetLayoutView="55" workbookViewId="0">
      <selection activeCell="B48" sqref="B48:AK48"/>
    </sheetView>
  </sheetViews>
  <sheetFormatPr defaultColWidth="9.140625" defaultRowHeight="12.75"/>
  <cols>
    <col min="1" max="10" width="3.7109375" style="2" customWidth="1"/>
    <col min="11" max="14" width="10.7109375" style="2" customWidth="1"/>
    <col min="15" max="20" width="5.7109375" style="2" customWidth="1"/>
    <col min="21" max="21" width="5.5703125" style="2" customWidth="1"/>
    <col min="22" max="28" width="5.7109375" style="2" customWidth="1"/>
    <col min="29" max="38" width="3.7109375" style="2" customWidth="1"/>
    <col min="39" max="39" width="5.42578125" style="2" customWidth="1"/>
    <col min="40" max="41" width="9.140625" style="56"/>
    <col min="42" max="16384" width="9.140625" style="2"/>
  </cols>
  <sheetData>
    <row r="1" spans="1:39" ht="24.75" customHeight="1">
      <c r="A1" s="170" t="s">
        <v>35</v>
      </c>
      <c r="B1" s="170"/>
      <c r="C1" s="171"/>
      <c r="D1" s="171"/>
      <c r="E1" s="171"/>
      <c r="F1" s="171"/>
      <c r="G1" s="171"/>
      <c r="H1" s="171"/>
      <c r="I1" s="171"/>
      <c r="J1" s="172"/>
      <c r="K1" s="200" t="s">
        <v>41</v>
      </c>
      <c r="L1" s="171"/>
      <c r="M1" s="171"/>
      <c r="N1" s="171"/>
      <c r="O1" s="171"/>
      <c r="P1" s="171"/>
      <c r="Q1" s="171"/>
      <c r="R1" s="171"/>
      <c r="S1" s="171"/>
      <c r="T1" s="171"/>
      <c r="U1" s="171"/>
      <c r="V1" s="171"/>
      <c r="W1" s="171"/>
      <c r="X1" s="171"/>
      <c r="Y1" s="171"/>
      <c r="Z1" s="171"/>
      <c r="AA1" s="171"/>
      <c r="AB1" s="172"/>
      <c r="AC1" s="183"/>
      <c r="AD1" s="267"/>
      <c r="AE1" s="267"/>
      <c r="AF1" s="267"/>
      <c r="AG1" s="267"/>
      <c r="AH1" s="267"/>
      <c r="AI1" s="267"/>
      <c r="AJ1" s="267"/>
      <c r="AK1" s="267"/>
      <c r="AL1" s="268"/>
      <c r="AM1" s="1"/>
    </row>
    <row r="2" spans="1:39" ht="15" customHeight="1">
      <c r="A2" s="173"/>
      <c r="B2" s="173"/>
      <c r="C2" s="174"/>
      <c r="D2" s="174"/>
      <c r="E2" s="174"/>
      <c r="F2" s="174"/>
      <c r="G2" s="174"/>
      <c r="H2" s="174"/>
      <c r="I2" s="174"/>
      <c r="J2" s="175"/>
      <c r="K2" s="201"/>
      <c r="L2" s="174"/>
      <c r="M2" s="174"/>
      <c r="N2" s="174"/>
      <c r="O2" s="174"/>
      <c r="P2" s="174"/>
      <c r="Q2" s="174"/>
      <c r="R2" s="174"/>
      <c r="S2" s="174"/>
      <c r="T2" s="174"/>
      <c r="U2" s="174"/>
      <c r="V2" s="174"/>
      <c r="W2" s="174"/>
      <c r="X2" s="174"/>
      <c r="Y2" s="174"/>
      <c r="Z2" s="174"/>
      <c r="AA2" s="174"/>
      <c r="AB2" s="175"/>
      <c r="AC2" s="269"/>
      <c r="AD2" s="270"/>
      <c r="AE2" s="270"/>
      <c r="AF2" s="270"/>
      <c r="AG2" s="270"/>
      <c r="AH2" s="270"/>
      <c r="AI2" s="270"/>
      <c r="AJ2" s="270"/>
      <c r="AK2" s="270"/>
      <c r="AL2" s="271"/>
      <c r="AM2" s="3"/>
    </row>
    <row r="3" spans="1:39" ht="12.75" customHeight="1">
      <c r="A3" s="173"/>
      <c r="B3" s="173"/>
      <c r="C3" s="174"/>
      <c r="D3" s="174"/>
      <c r="E3" s="174"/>
      <c r="F3" s="174"/>
      <c r="G3" s="174"/>
      <c r="H3" s="174"/>
      <c r="I3" s="174"/>
      <c r="J3" s="175"/>
      <c r="K3" s="201"/>
      <c r="L3" s="174"/>
      <c r="M3" s="174"/>
      <c r="N3" s="174"/>
      <c r="O3" s="174"/>
      <c r="P3" s="174"/>
      <c r="Q3" s="174"/>
      <c r="R3" s="174"/>
      <c r="S3" s="174"/>
      <c r="T3" s="174"/>
      <c r="U3" s="174"/>
      <c r="V3" s="174"/>
      <c r="W3" s="174"/>
      <c r="X3" s="174"/>
      <c r="Y3" s="174"/>
      <c r="Z3" s="174"/>
      <c r="AA3" s="174"/>
      <c r="AB3" s="175"/>
      <c r="AC3" s="269"/>
      <c r="AD3" s="270"/>
      <c r="AE3" s="270"/>
      <c r="AF3" s="270"/>
      <c r="AG3" s="270"/>
      <c r="AH3" s="270"/>
      <c r="AI3" s="270"/>
      <c r="AJ3" s="270"/>
      <c r="AK3" s="270"/>
      <c r="AL3" s="271"/>
      <c r="AM3" s="3"/>
    </row>
    <row r="4" spans="1:39" ht="70.5" customHeight="1">
      <c r="A4" s="173"/>
      <c r="B4" s="173"/>
      <c r="C4" s="174"/>
      <c r="D4" s="174"/>
      <c r="E4" s="174"/>
      <c r="F4" s="174"/>
      <c r="G4" s="174"/>
      <c r="H4" s="174"/>
      <c r="I4" s="174"/>
      <c r="J4" s="175"/>
      <c r="K4" s="202"/>
      <c r="L4" s="177"/>
      <c r="M4" s="177"/>
      <c r="N4" s="177"/>
      <c r="O4" s="177"/>
      <c r="P4" s="177"/>
      <c r="Q4" s="177"/>
      <c r="R4" s="177"/>
      <c r="S4" s="177"/>
      <c r="T4" s="177"/>
      <c r="U4" s="177"/>
      <c r="V4" s="177"/>
      <c r="W4" s="177"/>
      <c r="X4" s="177"/>
      <c r="Y4" s="177"/>
      <c r="Z4" s="177"/>
      <c r="AA4" s="177"/>
      <c r="AB4" s="178"/>
      <c r="AC4" s="269"/>
      <c r="AD4" s="270"/>
      <c r="AE4" s="270"/>
      <c r="AF4" s="270"/>
      <c r="AG4" s="270"/>
      <c r="AH4" s="270"/>
      <c r="AI4" s="270"/>
      <c r="AJ4" s="270"/>
      <c r="AK4" s="270"/>
      <c r="AL4" s="271"/>
      <c r="AM4" s="3"/>
    </row>
    <row r="5" spans="1:39" ht="11.25" customHeight="1">
      <c r="A5" s="173"/>
      <c r="B5" s="173"/>
      <c r="C5" s="174"/>
      <c r="D5" s="174"/>
      <c r="E5" s="174"/>
      <c r="F5" s="174"/>
      <c r="G5" s="174"/>
      <c r="H5" s="174"/>
      <c r="I5" s="174"/>
      <c r="J5" s="175"/>
      <c r="K5" s="193" t="s">
        <v>50</v>
      </c>
      <c r="L5" s="194"/>
      <c r="M5" s="194"/>
      <c r="N5" s="194"/>
      <c r="O5" s="194"/>
      <c r="P5" s="194"/>
      <c r="Q5" s="194"/>
      <c r="R5" s="194"/>
      <c r="S5" s="194"/>
      <c r="T5" s="194"/>
      <c r="U5" s="194"/>
      <c r="V5" s="194"/>
      <c r="W5" s="194"/>
      <c r="X5" s="194"/>
      <c r="Y5" s="194"/>
      <c r="Z5" s="194"/>
      <c r="AA5" s="194"/>
      <c r="AB5" s="195"/>
      <c r="AC5" s="269"/>
      <c r="AD5" s="270"/>
      <c r="AE5" s="270"/>
      <c r="AF5" s="270"/>
      <c r="AG5" s="270"/>
      <c r="AH5" s="270"/>
      <c r="AI5" s="270"/>
      <c r="AJ5" s="270"/>
      <c r="AK5" s="270"/>
      <c r="AL5" s="271"/>
      <c r="AM5" s="3"/>
    </row>
    <row r="6" spans="1:39" ht="6.75" customHeight="1">
      <c r="A6" s="176"/>
      <c r="B6" s="176"/>
      <c r="C6" s="177"/>
      <c r="D6" s="177"/>
      <c r="E6" s="177"/>
      <c r="F6" s="177"/>
      <c r="G6" s="177"/>
      <c r="H6" s="177"/>
      <c r="I6" s="177"/>
      <c r="J6" s="178"/>
      <c r="K6" s="196"/>
      <c r="L6" s="197"/>
      <c r="M6" s="197"/>
      <c r="N6" s="197"/>
      <c r="O6" s="197"/>
      <c r="P6" s="197"/>
      <c r="Q6" s="197"/>
      <c r="R6" s="197"/>
      <c r="S6" s="197"/>
      <c r="T6" s="197"/>
      <c r="U6" s="197"/>
      <c r="V6" s="197"/>
      <c r="W6" s="197"/>
      <c r="X6" s="197"/>
      <c r="Y6" s="197"/>
      <c r="Z6" s="197"/>
      <c r="AA6" s="197"/>
      <c r="AB6" s="198"/>
      <c r="AC6" s="272"/>
      <c r="AD6" s="273"/>
      <c r="AE6" s="273"/>
      <c r="AF6" s="273"/>
      <c r="AG6" s="273"/>
      <c r="AH6" s="273"/>
      <c r="AI6" s="273"/>
      <c r="AJ6" s="273"/>
      <c r="AK6" s="273"/>
      <c r="AL6" s="274"/>
      <c r="AM6" s="3"/>
    </row>
    <row r="7" spans="1:39" ht="18" customHeight="1">
      <c r="A7" s="167" t="s">
        <v>12</v>
      </c>
      <c r="B7" s="167"/>
      <c r="C7" s="218"/>
      <c r="D7" s="218"/>
      <c r="E7" s="218"/>
      <c r="F7" s="218"/>
      <c r="G7" s="218"/>
      <c r="H7" s="218"/>
      <c r="I7" s="218"/>
      <c r="J7" s="219"/>
      <c r="K7" s="166" t="s">
        <v>13</v>
      </c>
      <c r="L7" s="166"/>
      <c r="M7" s="166" t="s">
        <v>14</v>
      </c>
      <c r="N7" s="166"/>
      <c r="O7" s="166" t="s">
        <v>15</v>
      </c>
      <c r="P7" s="166"/>
      <c r="Q7" s="166" t="s">
        <v>16</v>
      </c>
      <c r="R7" s="166"/>
      <c r="S7" s="166" t="s">
        <v>17</v>
      </c>
      <c r="T7" s="166"/>
      <c r="U7" s="166" t="s">
        <v>18</v>
      </c>
      <c r="V7" s="166"/>
      <c r="W7" s="192" t="s">
        <v>19</v>
      </c>
      <c r="X7" s="192"/>
      <c r="Y7" s="192"/>
      <c r="Z7" s="166" t="s">
        <v>20</v>
      </c>
      <c r="AA7" s="166"/>
      <c r="AB7" s="166"/>
      <c r="AC7" s="275" t="s">
        <v>189</v>
      </c>
      <c r="AD7" s="276"/>
      <c r="AE7" s="276"/>
      <c r="AF7" s="276"/>
      <c r="AG7" s="276"/>
      <c r="AH7" s="276"/>
      <c r="AI7" s="276"/>
      <c r="AJ7" s="276"/>
      <c r="AK7" s="276"/>
      <c r="AL7" s="277"/>
      <c r="AM7" s="3"/>
    </row>
    <row r="8" spans="1:39" ht="17.25" customHeight="1" thickBot="1">
      <c r="A8" s="163" t="s">
        <v>37</v>
      </c>
      <c r="B8" s="163"/>
      <c r="C8" s="164"/>
      <c r="D8" s="164"/>
      <c r="E8" s="164"/>
      <c r="F8" s="164"/>
      <c r="G8" s="164"/>
      <c r="H8" s="164"/>
      <c r="I8" s="164"/>
      <c r="J8" s="165"/>
      <c r="K8" s="179" t="s">
        <v>38</v>
      </c>
      <c r="L8" s="180"/>
      <c r="M8" s="181" t="s">
        <v>45</v>
      </c>
      <c r="N8" s="182"/>
      <c r="O8" s="179" t="s">
        <v>39</v>
      </c>
      <c r="P8" s="180"/>
      <c r="Q8" s="181" t="s">
        <v>46</v>
      </c>
      <c r="R8" s="182"/>
      <c r="S8" s="179" t="s">
        <v>47</v>
      </c>
      <c r="T8" s="180"/>
      <c r="U8" s="179" t="s">
        <v>48</v>
      </c>
      <c r="V8" s="180"/>
      <c r="W8" s="203" t="s">
        <v>49</v>
      </c>
      <c r="X8" s="204"/>
      <c r="Y8" s="205"/>
      <c r="Z8" s="179" t="s">
        <v>11</v>
      </c>
      <c r="AA8" s="199"/>
      <c r="AB8" s="180"/>
      <c r="AC8" s="209"/>
      <c r="AD8" s="210"/>
      <c r="AE8" s="210"/>
      <c r="AF8" s="210"/>
      <c r="AG8" s="210"/>
      <c r="AH8" s="210"/>
      <c r="AI8" s="210"/>
      <c r="AJ8" s="210"/>
      <c r="AK8" s="210"/>
      <c r="AL8" s="211"/>
      <c r="AM8" s="4"/>
    </row>
    <row r="9" spans="1:39" ht="15" customHeight="1" thickBot="1">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5"/>
    </row>
    <row r="10" spans="1:39" ht="20.100000000000001" customHeight="1">
      <c r="A10" s="242" t="s">
        <v>139</v>
      </c>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4"/>
      <c r="AM10" s="5"/>
    </row>
    <row r="11" spans="1:39" ht="20.100000000000001" customHeight="1" thickBot="1">
      <c r="A11" s="245"/>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7"/>
    </row>
    <row r="12" spans="1:39" ht="30" customHeight="1">
      <c r="A12" s="43"/>
      <c r="B12" s="248" t="s">
        <v>58</v>
      </c>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44"/>
    </row>
    <row r="13" spans="1:39" ht="30" customHeight="1">
      <c r="A13" s="43"/>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44"/>
    </row>
    <row r="14" spans="1:39" ht="30" customHeight="1" thickBot="1">
      <c r="A14" s="43"/>
      <c r="B14" s="251"/>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44"/>
    </row>
    <row r="15" spans="1:39" ht="30" customHeight="1">
      <c r="A15" s="43"/>
      <c r="B15" s="235" t="s">
        <v>53</v>
      </c>
      <c r="C15" s="225"/>
      <c r="D15" s="225"/>
      <c r="E15" s="225" t="s">
        <v>54</v>
      </c>
      <c r="F15" s="225"/>
      <c r="G15" s="225"/>
      <c r="H15" s="225"/>
      <c r="I15" s="225"/>
      <c r="J15" s="225"/>
      <c r="K15" s="225"/>
      <c r="L15" s="225"/>
      <c r="M15" s="237" t="s">
        <v>73</v>
      </c>
      <c r="N15" s="237" t="s">
        <v>71</v>
      </c>
      <c r="O15" s="237" t="s">
        <v>193</v>
      </c>
      <c r="P15" s="237"/>
      <c r="Q15" s="237"/>
      <c r="R15" s="237" t="s">
        <v>221</v>
      </c>
      <c r="S15" s="237"/>
      <c r="T15" s="237"/>
      <c r="U15" s="237"/>
      <c r="V15" s="237" t="s">
        <v>72</v>
      </c>
      <c r="W15" s="237"/>
      <c r="X15" s="237"/>
      <c r="Y15" s="225" t="s">
        <v>211</v>
      </c>
      <c r="Z15" s="225"/>
      <c r="AA15" s="225"/>
      <c r="AB15" s="225"/>
      <c r="AC15" s="225"/>
      <c r="AD15" s="225"/>
      <c r="AE15" s="225"/>
      <c r="AF15" s="225"/>
      <c r="AG15" s="225"/>
      <c r="AH15" s="225"/>
      <c r="AI15" s="225"/>
      <c r="AJ15" s="225"/>
      <c r="AK15" s="226"/>
      <c r="AL15" s="44"/>
    </row>
    <row r="16" spans="1:39" ht="30" customHeight="1">
      <c r="A16" s="43"/>
      <c r="B16" s="236"/>
      <c r="C16" s="227"/>
      <c r="D16" s="227"/>
      <c r="E16" s="227"/>
      <c r="F16" s="227"/>
      <c r="G16" s="227"/>
      <c r="H16" s="227"/>
      <c r="I16" s="227"/>
      <c r="J16" s="227"/>
      <c r="K16" s="227"/>
      <c r="L16" s="227"/>
      <c r="M16" s="238"/>
      <c r="N16" s="238"/>
      <c r="O16" s="238"/>
      <c r="P16" s="238"/>
      <c r="Q16" s="238"/>
      <c r="R16" s="238"/>
      <c r="S16" s="238"/>
      <c r="T16" s="238"/>
      <c r="U16" s="238"/>
      <c r="V16" s="238"/>
      <c r="W16" s="238"/>
      <c r="X16" s="238"/>
      <c r="Y16" s="227"/>
      <c r="Z16" s="227"/>
      <c r="AA16" s="227"/>
      <c r="AB16" s="227"/>
      <c r="AC16" s="227"/>
      <c r="AD16" s="227"/>
      <c r="AE16" s="227"/>
      <c r="AF16" s="227"/>
      <c r="AG16" s="227"/>
      <c r="AH16" s="227"/>
      <c r="AI16" s="227"/>
      <c r="AJ16" s="227"/>
      <c r="AK16" s="228"/>
      <c r="AL16" s="44"/>
    </row>
    <row r="17" spans="1:38" ht="50.1" customHeight="1">
      <c r="A17" s="43"/>
      <c r="B17" s="234">
        <v>1</v>
      </c>
      <c r="C17" s="231"/>
      <c r="D17" s="231"/>
      <c r="E17" s="231" t="s">
        <v>140</v>
      </c>
      <c r="F17" s="231"/>
      <c r="G17" s="231"/>
      <c r="H17" s="231"/>
      <c r="I17" s="231"/>
      <c r="J17" s="231" t="s">
        <v>196</v>
      </c>
      <c r="K17" s="231"/>
      <c r="L17" s="231"/>
      <c r="M17" s="278">
        <v>1</v>
      </c>
      <c r="N17" s="90" t="s">
        <v>74</v>
      </c>
      <c r="O17" s="231">
        <v>400</v>
      </c>
      <c r="P17" s="231"/>
      <c r="Q17" s="231"/>
      <c r="R17" s="239">
        <v>600</v>
      </c>
      <c r="S17" s="239"/>
      <c r="T17" s="239"/>
      <c r="U17" s="239"/>
      <c r="V17" s="231" t="s">
        <v>77</v>
      </c>
      <c r="W17" s="231"/>
      <c r="X17" s="231"/>
      <c r="Y17" s="239">
        <v>1100</v>
      </c>
      <c r="Z17" s="239"/>
      <c r="AA17" s="239"/>
      <c r="AB17" s="239"/>
      <c r="AC17" s="239"/>
      <c r="AD17" s="239"/>
      <c r="AE17" s="239"/>
      <c r="AF17" s="239"/>
      <c r="AG17" s="239"/>
      <c r="AH17" s="239"/>
      <c r="AI17" s="239"/>
      <c r="AJ17" s="239"/>
      <c r="AK17" s="240"/>
      <c r="AL17" s="44"/>
    </row>
    <row r="18" spans="1:38" ht="50.1" customHeight="1">
      <c r="A18" s="43"/>
      <c r="B18" s="234"/>
      <c r="C18" s="231"/>
      <c r="D18" s="231"/>
      <c r="E18" s="231"/>
      <c r="F18" s="231"/>
      <c r="G18" s="231"/>
      <c r="H18" s="231"/>
      <c r="I18" s="231"/>
      <c r="J18" s="239" t="s">
        <v>229</v>
      </c>
      <c r="K18" s="239"/>
      <c r="L18" s="239"/>
      <c r="M18" s="278"/>
      <c r="N18" s="90" t="s">
        <v>74</v>
      </c>
      <c r="O18" s="231"/>
      <c r="P18" s="231"/>
      <c r="Q18" s="231"/>
      <c r="R18" s="239">
        <v>500</v>
      </c>
      <c r="S18" s="239"/>
      <c r="T18" s="239"/>
      <c r="U18" s="239"/>
      <c r="V18" s="231" t="s">
        <v>77</v>
      </c>
      <c r="W18" s="231"/>
      <c r="X18" s="231"/>
      <c r="Y18" s="239"/>
      <c r="Z18" s="239"/>
      <c r="AA18" s="239"/>
      <c r="AB18" s="239"/>
      <c r="AC18" s="239"/>
      <c r="AD18" s="239"/>
      <c r="AE18" s="239"/>
      <c r="AF18" s="239"/>
      <c r="AG18" s="239"/>
      <c r="AH18" s="239"/>
      <c r="AI18" s="239"/>
      <c r="AJ18" s="239"/>
      <c r="AK18" s="240"/>
      <c r="AL18" s="44"/>
    </row>
    <row r="19" spans="1:38" ht="50.1" customHeight="1">
      <c r="A19" s="43"/>
      <c r="B19" s="234"/>
      <c r="C19" s="231"/>
      <c r="D19" s="231"/>
      <c r="E19" s="231"/>
      <c r="F19" s="231"/>
      <c r="G19" s="231"/>
      <c r="H19" s="231"/>
      <c r="I19" s="231"/>
      <c r="J19" s="241" t="s">
        <v>212</v>
      </c>
      <c r="K19" s="241"/>
      <c r="L19" s="241"/>
      <c r="M19" s="278"/>
      <c r="N19" s="90" t="s">
        <v>75</v>
      </c>
      <c r="O19" s="231"/>
      <c r="P19" s="231"/>
      <c r="Q19" s="231"/>
      <c r="R19" s="241">
        <v>200</v>
      </c>
      <c r="S19" s="241"/>
      <c r="T19" s="241"/>
      <c r="U19" s="241"/>
      <c r="V19" s="231" t="s">
        <v>75</v>
      </c>
      <c r="W19" s="231"/>
      <c r="X19" s="231"/>
      <c r="Y19" s="239"/>
      <c r="Z19" s="239"/>
      <c r="AA19" s="239"/>
      <c r="AB19" s="239"/>
      <c r="AC19" s="239"/>
      <c r="AD19" s="239"/>
      <c r="AE19" s="239"/>
      <c r="AF19" s="239"/>
      <c r="AG19" s="239"/>
      <c r="AH19" s="239"/>
      <c r="AI19" s="239"/>
      <c r="AJ19" s="239"/>
      <c r="AK19" s="240"/>
      <c r="AL19" s="44"/>
    </row>
    <row r="20" spans="1:38" ht="60" customHeight="1">
      <c r="A20" s="43"/>
      <c r="B20" s="234">
        <v>2</v>
      </c>
      <c r="C20" s="231"/>
      <c r="D20" s="231"/>
      <c r="E20" s="231" t="s">
        <v>142</v>
      </c>
      <c r="F20" s="231"/>
      <c r="G20" s="231"/>
      <c r="H20" s="231"/>
      <c r="I20" s="231"/>
      <c r="J20" s="239" t="s">
        <v>230</v>
      </c>
      <c r="K20" s="239"/>
      <c r="L20" s="239"/>
      <c r="M20" s="279">
        <v>3</v>
      </c>
      <c r="N20" s="90" t="s">
        <v>74</v>
      </c>
      <c r="O20" s="231" t="s">
        <v>75</v>
      </c>
      <c r="P20" s="231"/>
      <c r="Q20" s="231"/>
      <c r="R20" s="239">
        <v>810</v>
      </c>
      <c r="S20" s="239"/>
      <c r="T20" s="239"/>
      <c r="U20" s="239"/>
      <c r="V20" s="231" t="s">
        <v>77</v>
      </c>
      <c r="W20" s="231"/>
      <c r="X20" s="231"/>
      <c r="Y20" s="239">
        <v>810</v>
      </c>
      <c r="Z20" s="239"/>
      <c r="AA20" s="239"/>
      <c r="AB20" s="239"/>
      <c r="AC20" s="239"/>
      <c r="AD20" s="239"/>
      <c r="AE20" s="239"/>
      <c r="AF20" s="239"/>
      <c r="AG20" s="239"/>
      <c r="AH20" s="239"/>
      <c r="AI20" s="239"/>
      <c r="AJ20" s="239"/>
      <c r="AK20" s="240"/>
      <c r="AL20" s="44"/>
    </row>
    <row r="21" spans="1:38" ht="50.1" customHeight="1">
      <c r="A21" s="43"/>
      <c r="B21" s="234"/>
      <c r="C21" s="231"/>
      <c r="D21" s="231"/>
      <c r="E21" s="231"/>
      <c r="F21" s="231"/>
      <c r="G21" s="231"/>
      <c r="H21" s="231"/>
      <c r="I21" s="231"/>
      <c r="J21" s="241" t="s">
        <v>212</v>
      </c>
      <c r="K21" s="241"/>
      <c r="L21" s="241"/>
      <c r="M21" s="279"/>
      <c r="N21" s="90" t="s">
        <v>75</v>
      </c>
      <c r="O21" s="231"/>
      <c r="P21" s="231"/>
      <c r="Q21" s="231"/>
      <c r="R21" s="241">
        <v>200</v>
      </c>
      <c r="S21" s="241"/>
      <c r="T21" s="241"/>
      <c r="U21" s="241"/>
      <c r="V21" s="231" t="s">
        <v>75</v>
      </c>
      <c r="W21" s="231"/>
      <c r="X21" s="231"/>
      <c r="Y21" s="239"/>
      <c r="Z21" s="239"/>
      <c r="AA21" s="239"/>
      <c r="AB21" s="239"/>
      <c r="AC21" s="239"/>
      <c r="AD21" s="239"/>
      <c r="AE21" s="239"/>
      <c r="AF21" s="239"/>
      <c r="AG21" s="239"/>
      <c r="AH21" s="239"/>
      <c r="AI21" s="239"/>
      <c r="AJ21" s="239"/>
      <c r="AK21" s="240"/>
      <c r="AL21" s="44"/>
    </row>
    <row r="22" spans="1:38" ht="50.1" customHeight="1">
      <c r="A22" s="43"/>
      <c r="B22" s="234">
        <v>3</v>
      </c>
      <c r="C22" s="231"/>
      <c r="D22" s="231"/>
      <c r="E22" s="231" t="s">
        <v>141</v>
      </c>
      <c r="F22" s="231"/>
      <c r="G22" s="231"/>
      <c r="H22" s="231"/>
      <c r="I22" s="231"/>
      <c r="J22" s="231" t="s">
        <v>127</v>
      </c>
      <c r="K22" s="231"/>
      <c r="L22" s="231"/>
      <c r="M22" s="278">
        <v>1</v>
      </c>
      <c r="N22" s="90" t="s">
        <v>74</v>
      </c>
      <c r="O22" s="231">
        <v>200</v>
      </c>
      <c r="P22" s="231"/>
      <c r="Q22" s="231"/>
      <c r="R22" s="239">
        <v>600</v>
      </c>
      <c r="S22" s="239"/>
      <c r="T22" s="239"/>
      <c r="U22" s="239"/>
      <c r="V22" s="231" t="s">
        <v>77</v>
      </c>
      <c r="W22" s="231"/>
      <c r="X22" s="231"/>
      <c r="Y22" s="239">
        <v>1000</v>
      </c>
      <c r="Z22" s="239"/>
      <c r="AA22" s="239"/>
      <c r="AB22" s="239"/>
      <c r="AC22" s="239"/>
      <c r="AD22" s="239"/>
      <c r="AE22" s="239"/>
      <c r="AF22" s="239"/>
      <c r="AG22" s="239"/>
      <c r="AH22" s="239"/>
      <c r="AI22" s="239"/>
      <c r="AJ22" s="239"/>
      <c r="AK22" s="240"/>
      <c r="AL22" s="44"/>
    </row>
    <row r="23" spans="1:38" ht="50.1" customHeight="1">
      <c r="A23" s="43"/>
      <c r="B23" s="234"/>
      <c r="C23" s="231"/>
      <c r="D23" s="231"/>
      <c r="E23" s="231"/>
      <c r="F23" s="231"/>
      <c r="G23" s="231"/>
      <c r="H23" s="231"/>
      <c r="I23" s="231"/>
      <c r="J23" s="231" t="s">
        <v>229</v>
      </c>
      <c r="K23" s="231"/>
      <c r="L23" s="231"/>
      <c r="M23" s="278"/>
      <c r="N23" s="90" t="s">
        <v>74</v>
      </c>
      <c r="O23" s="231"/>
      <c r="P23" s="231"/>
      <c r="Q23" s="231"/>
      <c r="R23" s="239">
        <v>400</v>
      </c>
      <c r="S23" s="239"/>
      <c r="T23" s="239"/>
      <c r="U23" s="239"/>
      <c r="V23" s="231" t="s">
        <v>77</v>
      </c>
      <c r="W23" s="231"/>
      <c r="X23" s="231"/>
      <c r="Y23" s="239"/>
      <c r="Z23" s="239"/>
      <c r="AA23" s="239"/>
      <c r="AB23" s="239"/>
      <c r="AC23" s="239"/>
      <c r="AD23" s="239"/>
      <c r="AE23" s="239"/>
      <c r="AF23" s="239"/>
      <c r="AG23" s="239"/>
      <c r="AH23" s="239"/>
      <c r="AI23" s="239"/>
      <c r="AJ23" s="239"/>
      <c r="AK23" s="240"/>
      <c r="AL23" s="44"/>
    </row>
    <row r="24" spans="1:38" ht="50.1" customHeight="1">
      <c r="A24" s="43"/>
      <c r="B24" s="234"/>
      <c r="C24" s="231"/>
      <c r="D24" s="231"/>
      <c r="E24" s="231"/>
      <c r="F24" s="231"/>
      <c r="G24" s="231"/>
      <c r="H24" s="231"/>
      <c r="I24" s="231"/>
      <c r="J24" s="241" t="s">
        <v>212</v>
      </c>
      <c r="K24" s="241"/>
      <c r="L24" s="241"/>
      <c r="M24" s="278"/>
      <c r="N24" s="90" t="s">
        <v>75</v>
      </c>
      <c r="O24" s="231"/>
      <c r="P24" s="231"/>
      <c r="Q24" s="231"/>
      <c r="R24" s="241">
        <v>200</v>
      </c>
      <c r="S24" s="241"/>
      <c r="T24" s="241"/>
      <c r="U24" s="241"/>
      <c r="V24" s="231" t="s">
        <v>75</v>
      </c>
      <c r="W24" s="231"/>
      <c r="X24" s="231"/>
      <c r="Y24" s="239"/>
      <c r="Z24" s="239"/>
      <c r="AA24" s="239"/>
      <c r="AB24" s="239"/>
      <c r="AC24" s="239"/>
      <c r="AD24" s="239"/>
      <c r="AE24" s="239"/>
      <c r="AF24" s="239"/>
      <c r="AG24" s="239"/>
      <c r="AH24" s="239"/>
      <c r="AI24" s="239"/>
      <c r="AJ24" s="239"/>
      <c r="AK24" s="240"/>
      <c r="AL24" s="44"/>
    </row>
    <row r="25" spans="1:38" ht="50.1" customHeight="1">
      <c r="A25" s="43"/>
      <c r="B25" s="234">
        <v>4</v>
      </c>
      <c r="C25" s="231"/>
      <c r="D25" s="231"/>
      <c r="E25" s="231" t="s">
        <v>143</v>
      </c>
      <c r="F25" s="231"/>
      <c r="G25" s="231"/>
      <c r="H25" s="231"/>
      <c r="I25" s="231"/>
      <c r="J25" s="239" t="s">
        <v>229</v>
      </c>
      <c r="K25" s="239"/>
      <c r="L25" s="239"/>
      <c r="M25" s="278">
        <v>2</v>
      </c>
      <c r="N25" s="90" t="s">
        <v>74</v>
      </c>
      <c r="O25" s="231" t="s">
        <v>75</v>
      </c>
      <c r="P25" s="231"/>
      <c r="Q25" s="231"/>
      <c r="R25" s="239">
        <v>430</v>
      </c>
      <c r="S25" s="239"/>
      <c r="T25" s="239"/>
      <c r="U25" s="239"/>
      <c r="V25" s="231" t="s">
        <v>77</v>
      </c>
      <c r="W25" s="231"/>
      <c r="X25" s="231"/>
      <c r="Y25" s="239">
        <f>R25</f>
        <v>430</v>
      </c>
      <c r="Z25" s="239"/>
      <c r="AA25" s="239"/>
      <c r="AB25" s="239"/>
      <c r="AC25" s="239"/>
      <c r="AD25" s="239"/>
      <c r="AE25" s="239"/>
      <c r="AF25" s="239"/>
      <c r="AG25" s="239"/>
      <c r="AH25" s="239"/>
      <c r="AI25" s="239"/>
      <c r="AJ25" s="239"/>
      <c r="AK25" s="240"/>
      <c r="AL25" s="44"/>
    </row>
    <row r="26" spans="1:38" ht="50.1" customHeight="1" thickBot="1">
      <c r="A26" s="43"/>
      <c r="B26" s="234"/>
      <c r="C26" s="231"/>
      <c r="D26" s="231"/>
      <c r="E26" s="231"/>
      <c r="F26" s="231"/>
      <c r="G26" s="231"/>
      <c r="H26" s="231"/>
      <c r="I26" s="231"/>
      <c r="J26" s="266" t="s">
        <v>212</v>
      </c>
      <c r="K26" s="266"/>
      <c r="L26" s="266"/>
      <c r="M26" s="278"/>
      <c r="N26" s="90" t="s">
        <v>75</v>
      </c>
      <c r="O26" s="231"/>
      <c r="P26" s="231"/>
      <c r="Q26" s="231"/>
      <c r="R26" s="266">
        <v>200</v>
      </c>
      <c r="S26" s="266"/>
      <c r="T26" s="266"/>
      <c r="U26" s="266"/>
      <c r="V26" s="231" t="s">
        <v>75</v>
      </c>
      <c r="W26" s="231"/>
      <c r="X26" s="231"/>
      <c r="Y26" s="239"/>
      <c r="Z26" s="239"/>
      <c r="AA26" s="239"/>
      <c r="AB26" s="239"/>
      <c r="AC26" s="239"/>
      <c r="AD26" s="239"/>
      <c r="AE26" s="239"/>
      <c r="AF26" s="239"/>
      <c r="AG26" s="239"/>
      <c r="AH26" s="239"/>
      <c r="AI26" s="239"/>
      <c r="AJ26" s="239"/>
      <c r="AK26" s="240"/>
      <c r="AL26" s="44"/>
    </row>
    <row r="27" spans="1:38" ht="30" customHeight="1">
      <c r="A27" s="43"/>
      <c r="B27" s="235" t="s">
        <v>53</v>
      </c>
      <c r="C27" s="225"/>
      <c r="D27" s="225"/>
      <c r="E27" s="225" t="s">
        <v>54</v>
      </c>
      <c r="F27" s="225"/>
      <c r="G27" s="225"/>
      <c r="H27" s="225"/>
      <c r="I27" s="225"/>
      <c r="J27" s="225"/>
      <c r="K27" s="225"/>
      <c r="L27" s="225"/>
      <c r="M27" s="237" t="s">
        <v>73</v>
      </c>
      <c r="N27" s="237" t="s">
        <v>71</v>
      </c>
      <c r="O27" s="237" t="s">
        <v>193</v>
      </c>
      <c r="P27" s="237"/>
      <c r="Q27" s="237"/>
      <c r="R27" s="237" t="s">
        <v>228</v>
      </c>
      <c r="S27" s="237"/>
      <c r="T27" s="237"/>
      <c r="U27" s="237"/>
      <c r="V27" s="237" t="s">
        <v>72</v>
      </c>
      <c r="W27" s="237"/>
      <c r="X27" s="237"/>
      <c r="Y27" s="225" t="s">
        <v>211</v>
      </c>
      <c r="Z27" s="225"/>
      <c r="AA27" s="225"/>
      <c r="AB27" s="225"/>
      <c r="AC27" s="225"/>
      <c r="AD27" s="225"/>
      <c r="AE27" s="225"/>
      <c r="AF27" s="225"/>
      <c r="AG27" s="225"/>
      <c r="AH27" s="225"/>
      <c r="AI27" s="225"/>
      <c r="AJ27" s="225"/>
      <c r="AK27" s="226"/>
      <c r="AL27" s="44"/>
    </row>
    <row r="28" spans="1:38" ht="30" customHeight="1">
      <c r="A28" s="43"/>
      <c r="B28" s="236"/>
      <c r="C28" s="227"/>
      <c r="D28" s="227"/>
      <c r="E28" s="227"/>
      <c r="F28" s="227"/>
      <c r="G28" s="227"/>
      <c r="H28" s="227"/>
      <c r="I28" s="227"/>
      <c r="J28" s="227"/>
      <c r="K28" s="227"/>
      <c r="L28" s="227"/>
      <c r="M28" s="238"/>
      <c r="N28" s="238"/>
      <c r="O28" s="238"/>
      <c r="P28" s="238"/>
      <c r="Q28" s="238"/>
      <c r="R28" s="238"/>
      <c r="S28" s="238"/>
      <c r="T28" s="238"/>
      <c r="U28" s="238"/>
      <c r="V28" s="238"/>
      <c r="W28" s="238"/>
      <c r="X28" s="238"/>
      <c r="Y28" s="227"/>
      <c r="Z28" s="227"/>
      <c r="AA28" s="227"/>
      <c r="AB28" s="227"/>
      <c r="AC28" s="227"/>
      <c r="AD28" s="227"/>
      <c r="AE28" s="227"/>
      <c r="AF28" s="227"/>
      <c r="AG28" s="227"/>
      <c r="AH28" s="227"/>
      <c r="AI28" s="227"/>
      <c r="AJ28" s="227"/>
      <c r="AK28" s="228"/>
      <c r="AL28" s="44"/>
    </row>
    <row r="29" spans="1:38" ht="50.1" customHeight="1">
      <c r="A29" s="43"/>
      <c r="B29" s="264">
        <v>5</v>
      </c>
      <c r="C29" s="262"/>
      <c r="D29" s="262"/>
      <c r="E29" s="262" t="s">
        <v>107</v>
      </c>
      <c r="F29" s="262"/>
      <c r="G29" s="262"/>
      <c r="H29" s="262"/>
      <c r="I29" s="262"/>
      <c r="J29" s="262"/>
      <c r="K29" s="262"/>
      <c r="L29" s="262"/>
      <c r="M29" s="91">
        <v>3</v>
      </c>
      <c r="N29" s="92" t="s">
        <v>74</v>
      </c>
      <c r="O29" s="231" t="s">
        <v>106</v>
      </c>
      <c r="P29" s="231"/>
      <c r="Q29" s="231"/>
      <c r="R29" s="262">
        <v>1500</v>
      </c>
      <c r="S29" s="262"/>
      <c r="T29" s="262"/>
      <c r="U29" s="262"/>
      <c r="V29" s="262" t="s">
        <v>77</v>
      </c>
      <c r="W29" s="262"/>
      <c r="X29" s="262"/>
      <c r="Y29" s="262">
        <f>M29*R29</f>
        <v>4500</v>
      </c>
      <c r="Z29" s="262"/>
      <c r="AA29" s="262"/>
      <c r="AB29" s="262"/>
      <c r="AC29" s="262"/>
      <c r="AD29" s="262"/>
      <c r="AE29" s="262"/>
      <c r="AF29" s="262"/>
      <c r="AG29" s="262"/>
      <c r="AH29" s="262"/>
      <c r="AI29" s="262"/>
      <c r="AJ29" s="262"/>
      <c r="AK29" s="263"/>
      <c r="AL29" s="44"/>
    </row>
    <row r="30" spans="1:38" ht="50.1" customHeight="1">
      <c r="A30" s="43"/>
      <c r="B30" s="234">
        <v>6</v>
      </c>
      <c r="C30" s="231"/>
      <c r="D30" s="231"/>
      <c r="E30" s="231" t="s">
        <v>213</v>
      </c>
      <c r="F30" s="231"/>
      <c r="G30" s="231"/>
      <c r="H30" s="231"/>
      <c r="I30" s="231"/>
      <c r="J30" s="231"/>
      <c r="K30" s="231"/>
      <c r="L30" s="231"/>
      <c r="M30" s="91">
        <v>2</v>
      </c>
      <c r="N30" s="90" t="s">
        <v>74</v>
      </c>
      <c r="O30" s="239" t="s">
        <v>246</v>
      </c>
      <c r="P30" s="239"/>
      <c r="Q30" s="239"/>
      <c r="R30" s="239">
        <v>500</v>
      </c>
      <c r="S30" s="239"/>
      <c r="T30" s="239"/>
      <c r="U30" s="239"/>
      <c r="V30" s="231" t="s">
        <v>77</v>
      </c>
      <c r="W30" s="231">
        <v>1</v>
      </c>
      <c r="X30" s="231"/>
      <c r="Y30" s="239">
        <f>R30*M30</f>
        <v>1000</v>
      </c>
      <c r="Z30" s="239"/>
      <c r="AA30" s="239"/>
      <c r="AB30" s="239"/>
      <c r="AC30" s="239"/>
      <c r="AD30" s="239"/>
      <c r="AE30" s="239"/>
      <c r="AF30" s="239"/>
      <c r="AG30" s="239"/>
      <c r="AH30" s="239"/>
      <c r="AI30" s="239"/>
      <c r="AJ30" s="239"/>
      <c r="AK30" s="240"/>
      <c r="AL30" s="44"/>
    </row>
    <row r="31" spans="1:38" ht="50.1" customHeight="1">
      <c r="A31" s="43"/>
      <c r="B31" s="234">
        <v>7</v>
      </c>
      <c r="C31" s="231"/>
      <c r="D31" s="231"/>
      <c r="E31" s="231" t="s">
        <v>57</v>
      </c>
      <c r="F31" s="231"/>
      <c r="G31" s="231"/>
      <c r="H31" s="231"/>
      <c r="I31" s="231"/>
      <c r="J31" s="231"/>
      <c r="K31" s="231"/>
      <c r="L31" s="231"/>
      <c r="M31" s="91">
        <v>1</v>
      </c>
      <c r="N31" s="90" t="s">
        <v>74</v>
      </c>
      <c r="O31" s="231" t="s">
        <v>75</v>
      </c>
      <c r="P31" s="231"/>
      <c r="Q31" s="231"/>
      <c r="R31" s="231">
        <v>1000</v>
      </c>
      <c r="S31" s="231"/>
      <c r="T31" s="231"/>
      <c r="U31" s="231"/>
      <c r="V31" s="231" t="s">
        <v>77</v>
      </c>
      <c r="W31" s="231">
        <v>1</v>
      </c>
      <c r="X31" s="231"/>
      <c r="Y31" s="231">
        <f t="shared" ref="Y31:Y38" si="0">R31*M31</f>
        <v>1000</v>
      </c>
      <c r="Z31" s="231"/>
      <c r="AA31" s="231"/>
      <c r="AB31" s="231"/>
      <c r="AC31" s="231"/>
      <c r="AD31" s="231"/>
      <c r="AE31" s="231"/>
      <c r="AF31" s="231"/>
      <c r="AG31" s="231"/>
      <c r="AH31" s="231"/>
      <c r="AI31" s="231"/>
      <c r="AJ31" s="231"/>
      <c r="AK31" s="233"/>
      <c r="AL31" s="44"/>
    </row>
    <row r="32" spans="1:38" ht="50.1" customHeight="1">
      <c r="A32" s="43"/>
      <c r="B32" s="234">
        <v>8</v>
      </c>
      <c r="C32" s="231"/>
      <c r="D32" s="231"/>
      <c r="E32" s="231" t="s">
        <v>214</v>
      </c>
      <c r="F32" s="231"/>
      <c r="G32" s="231"/>
      <c r="H32" s="231"/>
      <c r="I32" s="231"/>
      <c r="J32" s="231"/>
      <c r="K32" s="231"/>
      <c r="L32" s="231"/>
      <c r="M32" s="91">
        <v>2</v>
      </c>
      <c r="N32" s="90" t="s">
        <v>74</v>
      </c>
      <c r="O32" s="231" t="s">
        <v>76</v>
      </c>
      <c r="P32" s="231"/>
      <c r="Q32" s="231"/>
      <c r="R32" s="231">
        <v>1000</v>
      </c>
      <c r="S32" s="231"/>
      <c r="T32" s="231"/>
      <c r="U32" s="231"/>
      <c r="V32" s="231" t="s">
        <v>77</v>
      </c>
      <c r="W32" s="231">
        <v>2</v>
      </c>
      <c r="X32" s="231"/>
      <c r="Y32" s="231">
        <f t="shared" si="0"/>
        <v>2000</v>
      </c>
      <c r="Z32" s="231"/>
      <c r="AA32" s="231"/>
      <c r="AB32" s="231"/>
      <c r="AC32" s="231"/>
      <c r="AD32" s="231"/>
      <c r="AE32" s="231"/>
      <c r="AF32" s="231"/>
      <c r="AG32" s="231"/>
      <c r="AH32" s="231"/>
      <c r="AI32" s="231"/>
      <c r="AJ32" s="231"/>
      <c r="AK32" s="233"/>
      <c r="AL32" s="44"/>
    </row>
    <row r="33" spans="1:38" ht="50.1" customHeight="1">
      <c r="A33" s="43"/>
      <c r="B33" s="234">
        <v>9</v>
      </c>
      <c r="C33" s="231"/>
      <c r="D33" s="231"/>
      <c r="E33" s="231" t="s">
        <v>216</v>
      </c>
      <c r="F33" s="231"/>
      <c r="G33" s="231"/>
      <c r="H33" s="231"/>
      <c r="I33" s="231"/>
      <c r="J33" s="231"/>
      <c r="K33" s="231"/>
      <c r="L33" s="231"/>
      <c r="M33" s="91">
        <v>2</v>
      </c>
      <c r="N33" s="90" t="s">
        <v>74</v>
      </c>
      <c r="O33" s="231" t="s">
        <v>75</v>
      </c>
      <c r="P33" s="231"/>
      <c r="Q33" s="231"/>
      <c r="R33" s="231">
        <v>800</v>
      </c>
      <c r="S33" s="231"/>
      <c r="T33" s="231"/>
      <c r="U33" s="231"/>
      <c r="V33" s="231" t="s">
        <v>77</v>
      </c>
      <c r="W33" s="231">
        <v>2</v>
      </c>
      <c r="X33" s="231"/>
      <c r="Y33" s="231">
        <f t="shared" ref="Y33" si="1">R33*M33</f>
        <v>1600</v>
      </c>
      <c r="Z33" s="231"/>
      <c r="AA33" s="231"/>
      <c r="AB33" s="231"/>
      <c r="AC33" s="231"/>
      <c r="AD33" s="231"/>
      <c r="AE33" s="231"/>
      <c r="AF33" s="231"/>
      <c r="AG33" s="231"/>
      <c r="AH33" s="231"/>
      <c r="AI33" s="231"/>
      <c r="AJ33" s="231"/>
      <c r="AK33" s="233"/>
      <c r="AL33" s="44"/>
    </row>
    <row r="34" spans="1:38" ht="50.1" customHeight="1">
      <c r="A34" s="43"/>
      <c r="B34" s="234">
        <v>10</v>
      </c>
      <c r="C34" s="231"/>
      <c r="D34" s="231"/>
      <c r="E34" s="231" t="s">
        <v>215</v>
      </c>
      <c r="F34" s="231"/>
      <c r="G34" s="231"/>
      <c r="H34" s="231"/>
      <c r="I34" s="231"/>
      <c r="J34" s="231"/>
      <c r="K34" s="231"/>
      <c r="L34" s="231"/>
      <c r="M34" s="91">
        <v>1</v>
      </c>
      <c r="N34" s="90" t="s">
        <v>74</v>
      </c>
      <c r="O34" s="231">
        <v>100</v>
      </c>
      <c r="P34" s="231"/>
      <c r="Q34" s="231"/>
      <c r="R34" s="231">
        <v>1000</v>
      </c>
      <c r="S34" s="231"/>
      <c r="T34" s="231"/>
      <c r="U34" s="231"/>
      <c r="V34" s="231" t="s">
        <v>77</v>
      </c>
      <c r="W34" s="231">
        <v>2</v>
      </c>
      <c r="X34" s="231"/>
      <c r="Y34" s="231">
        <f t="shared" si="0"/>
        <v>1000</v>
      </c>
      <c r="Z34" s="231"/>
      <c r="AA34" s="231"/>
      <c r="AB34" s="231"/>
      <c r="AC34" s="231"/>
      <c r="AD34" s="231"/>
      <c r="AE34" s="231"/>
      <c r="AF34" s="231"/>
      <c r="AG34" s="231"/>
      <c r="AH34" s="231"/>
      <c r="AI34" s="231"/>
      <c r="AJ34" s="231"/>
      <c r="AK34" s="233"/>
      <c r="AL34" s="44"/>
    </row>
    <row r="35" spans="1:38" ht="50.1" customHeight="1">
      <c r="A35" s="43"/>
      <c r="B35" s="234">
        <v>11</v>
      </c>
      <c r="C35" s="231"/>
      <c r="D35" s="231"/>
      <c r="E35" s="231" t="s">
        <v>109</v>
      </c>
      <c r="F35" s="231"/>
      <c r="G35" s="231"/>
      <c r="H35" s="231"/>
      <c r="I35" s="231"/>
      <c r="J35" s="231"/>
      <c r="K35" s="231"/>
      <c r="L35" s="231"/>
      <c r="M35" s="91">
        <v>4</v>
      </c>
      <c r="N35" s="90" t="s">
        <v>74</v>
      </c>
      <c r="O35" s="231" t="s">
        <v>75</v>
      </c>
      <c r="P35" s="231"/>
      <c r="Q35" s="231"/>
      <c r="R35" s="231">
        <f>685+28+28</f>
        <v>741</v>
      </c>
      <c r="S35" s="231"/>
      <c r="T35" s="231"/>
      <c r="U35" s="231"/>
      <c r="V35" s="231" t="s">
        <v>79</v>
      </c>
      <c r="W35" s="231">
        <v>4</v>
      </c>
      <c r="X35" s="231"/>
      <c r="Y35" s="231">
        <f t="shared" si="0"/>
        <v>2964</v>
      </c>
      <c r="Z35" s="231"/>
      <c r="AA35" s="231"/>
      <c r="AB35" s="231"/>
      <c r="AC35" s="231"/>
      <c r="AD35" s="231"/>
      <c r="AE35" s="231"/>
      <c r="AF35" s="231"/>
      <c r="AG35" s="231"/>
      <c r="AH35" s="231"/>
      <c r="AI35" s="231"/>
      <c r="AJ35" s="231"/>
      <c r="AK35" s="233"/>
      <c r="AL35" s="44"/>
    </row>
    <row r="36" spans="1:38" ht="50.1" customHeight="1">
      <c r="A36" s="43"/>
      <c r="B36" s="234">
        <v>12</v>
      </c>
      <c r="C36" s="231"/>
      <c r="D36" s="231"/>
      <c r="E36" s="231" t="s">
        <v>64</v>
      </c>
      <c r="F36" s="231"/>
      <c r="G36" s="231"/>
      <c r="H36" s="231"/>
      <c r="I36" s="231"/>
      <c r="J36" s="231"/>
      <c r="K36" s="231"/>
      <c r="L36" s="231"/>
      <c r="M36" s="91">
        <v>1</v>
      </c>
      <c r="N36" s="90" t="s">
        <v>74</v>
      </c>
      <c r="O36" s="231" t="s">
        <v>75</v>
      </c>
      <c r="P36" s="231"/>
      <c r="Q36" s="231"/>
      <c r="R36" s="231">
        <f t="shared" ref="R36:R38" si="2">685+28</f>
        <v>713</v>
      </c>
      <c r="S36" s="231"/>
      <c r="T36" s="231"/>
      <c r="U36" s="231"/>
      <c r="V36" s="231" t="s">
        <v>79</v>
      </c>
      <c r="W36" s="231">
        <v>4</v>
      </c>
      <c r="X36" s="231"/>
      <c r="Y36" s="231">
        <f t="shared" si="0"/>
        <v>713</v>
      </c>
      <c r="Z36" s="231"/>
      <c r="AA36" s="231"/>
      <c r="AB36" s="231"/>
      <c r="AC36" s="231"/>
      <c r="AD36" s="231"/>
      <c r="AE36" s="231"/>
      <c r="AF36" s="231"/>
      <c r="AG36" s="231"/>
      <c r="AH36" s="231"/>
      <c r="AI36" s="231"/>
      <c r="AJ36" s="231"/>
      <c r="AK36" s="233"/>
      <c r="AL36" s="44"/>
    </row>
    <row r="37" spans="1:38" ht="50.1" customHeight="1">
      <c r="A37" s="43"/>
      <c r="B37" s="234">
        <v>13</v>
      </c>
      <c r="C37" s="231"/>
      <c r="D37" s="231"/>
      <c r="E37" s="231" t="s">
        <v>59</v>
      </c>
      <c r="F37" s="231"/>
      <c r="G37" s="231"/>
      <c r="H37" s="231"/>
      <c r="I37" s="231"/>
      <c r="J37" s="231"/>
      <c r="K37" s="231"/>
      <c r="L37" s="231"/>
      <c r="M37" s="91">
        <v>1</v>
      </c>
      <c r="N37" s="90" t="s">
        <v>74</v>
      </c>
      <c r="O37" s="231" t="s">
        <v>75</v>
      </c>
      <c r="P37" s="231"/>
      <c r="Q37" s="231"/>
      <c r="R37" s="231">
        <f t="shared" si="2"/>
        <v>713</v>
      </c>
      <c r="S37" s="231"/>
      <c r="T37" s="231"/>
      <c r="U37" s="231"/>
      <c r="V37" s="231" t="s">
        <v>79</v>
      </c>
      <c r="W37" s="231">
        <v>4</v>
      </c>
      <c r="X37" s="231"/>
      <c r="Y37" s="231">
        <f t="shared" si="0"/>
        <v>713</v>
      </c>
      <c r="Z37" s="231"/>
      <c r="AA37" s="231"/>
      <c r="AB37" s="231"/>
      <c r="AC37" s="231"/>
      <c r="AD37" s="231"/>
      <c r="AE37" s="231"/>
      <c r="AF37" s="231"/>
      <c r="AG37" s="231"/>
      <c r="AH37" s="231"/>
      <c r="AI37" s="231"/>
      <c r="AJ37" s="231"/>
      <c r="AK37" s="233"/>
      <c r="AL37" s="44"/>
    </row>
    <row r="38" spans="1:38" ht="50.1" customHeight="1">
      <c r="A38" s="43"/>
      <c r="B38" s="234">
        <v>14</v>
      </c>
      <c r="C38" s="231"/>
      <c r="D38" s="231"/>
      <c r="E38" s="231" t="s">
        <v>110</v>
      </c>
      <c r="F38" s="231"/>
      <c r="G38" s="231"/>
      <c r="H38" s="231"/>
      <c r="I38" s="231"/>
      <c r="J38" s="231"/>
      <c r="K38" s="231"/>
      <c r="L38" s="231"/>
      <c r="M38" s="91">
        <v>1</v>
      </c>
      <c r="N38" s="90" t="s">
        <v>74</v>
      </c>
      <c r="O38" s="231" t="s">
        <v>75</v>
      </c>
      <c r="P38" s="231"/>
      <c r="Q38" s="231"/>
      <c r="R38" s="231">
        <f t="shared" si="2"/>
        <v>713</v>
      </c>
      <c r="S38" s="231"/>
      <c r="T38" s="231"/>
      <c r="U38" s="231"/>
      <c r="V38" s="231" t="s">
        <v>79</v>
      </c>
      <c r="W38" s="231">
        <v>4</v>
      </c>
      <c r="X38" s="231"/>
      <c r="Y38" s="231">
        <f t="shared" si="0"/>
        <v>713</v>
      </c>
      <c r="Z38" s="231"/>
      <c r="AA38" s="231"/>
      <c r="AB38" s="231"/>
      <c r="AC38" s="231"/>
      <c r="AD38" s="231"/>
      <c r="AE38" s="231"/>
      <c r="AF38" s="231"/>
      <c r="AG38" s="231"/>
      <c r="AH38" s="231"/>
      <c r="AI38" s="231"/>
      <c r="AJ38" s="231"/>
      <c r="AK38" s="233"/>
      <c r="AL38" s="44"/>
    </row>
    <row r="39" spans="1:38" ht="50.1" customHeight="1" thickBot="1">
      <c r="A39" s="43"/>
      <c r="B39" s="261">
        <v>15</v>
      </c>
      <c r="C39" s="232"/>
      <c r="D39" s="232"/>
      <c r="E39" s="232" t="s">
        <v>122</v>
      </c>
      <c r="F39" s="232"/>
      <c r="G39" s="232"/>
      <c r="H39" s="232"/>
      <c r="I39" s="232"/>
      <c r="J39" s="232"/>
      <c r="K39" s="232"/>
      <c r="L39" s="232"/>
      <c r="M39" s="116">
        <v>3</v>
      </c>
      <c r="N39" s="117" t="s">
        <v>74</v>
      </c>
      <c r="O39" s="232" t="s">
        <v>75</v>
      </c>
      <c r="P39" s="232"/>
      <c r="Q39" s="232"/>
      <c r="R39" s="232">
        <v>600</v>
      </c>
      <c r="S39" s="232"/>
      <c r="T39" s="232"/>
      <c r="U39" s="232"/>
      <c r="V39" s="232" t="s">
        <v>123</v>
      </c>
      <c r="W39" s="232">
        <v>4</v>
      </c>
      <c r="X39" s="232"/>
      <c r="Y39" s="232">
        <f t="shared" ref="Y39" si="3">R39*M39</f>
        <v>1800</v>
      </c>
      <c r="Z39" s="232"/>
      <c r="AA39" s="232"/>
      <c r="AB39" s="232"/>
      <c r="AC39" s="232"/>
      <c r="AD39" s="232"/>
      <c r="AE39" s="232"/>
      <c r="AF39" s="232"/>
      <c r="AG39" s="232"/>
      <c r="AH39" s="232"/>
      <c r="AI39" s="232"/>
      <c r="AJ39" s="232"/>
      <c r="AK39" s="265"/>
      <c r="AL39" s="44"/>
    </row>
    <row r="40" spans="1:38" ht="30" customHeight="1">
      <c r="A40" s="43"/>
      <c r="B40" s="51"/>
      <c r="C40" s="51"/>
      <c r="D40" s="51"/>
      <c r="E40" s="51"/>
      <c r="F40" s="51"/>
      <c r="G40" s="51"/>
      <c r="H40" s="51"/>
      <c r="I40" s="51"/>
      <c r="J40" s="51"/>
      <c r="K40" s="51"/>
      <c r="L40" s="51"/>
      <c r="M40" s="51"/>
      <c r="N40" s="51"/>
      <c r="O40" s="57"/>
      <c r="P40" s="57" t="s">
        <v>129</v>
      </c>
      <c r="Q40" s="51"/>
      <c r="R40" s="51"/>
      <c r="S40" s="51"/>
      <c r="T40" s="51"/>
      <c r="U40" s="51"/>
      <c r="V40" s="51"/>
      <c r="W40" s="51"/>
      <c r="X40" s="51"/>
      <c r="Y40" s="51"/>
      <c r="Z40" s="51"/>
      <c r="AA40" s="51"/>
      <c r="AB40" s="51"/>
      <c r="AC40" s="51"/>
      <c r="AD40" s="51"/>
      <c r="AE40" s="51"/>
      <c r="AF40" s="51"/>
      <c r="AG40" s="51"/>
      <c r="AH40" s="51"/>
      <c r="AI40" s="51"/>
      <c r="AJ40" s="51"/>
      <c r="AK40" s="51"/>
      <c r="AL40" s="44"/>
    </row>
    <row r="41" spans="1:38" ht="30" customHeight="1" thickBot="1">
      <c r="A41" s="43"/>
      <c r="B41" s="51"/>
      <c r="C41" s="51"/>
      <c r="D41" s="51"/>
      <c r="E41" s="51"/>
      <c r="F41" s="51"/>
      <c r="G41" s="51"/>
      <c r="H41" s="51"/>
      <c r="I41" s="51"/>
      <c r="J41" s="51"/>
      <c r="K41" s="51"/>
      <c r="L41" s="51"/>
      <c r="M41" s="51"/>
      <c r="N41" s="51"/>
      <c r="O41" s="57"/>
      <c r="P41" s="57"/>
      <c r="Q41" s="51"/>
      <c r="R41" s="51"/>
      <c r="S41" s="51"/>
      <c r="T41" s="51"/>
      <c r="U41" s="51"/>
      <c r="V41" s="53"/>
      <c r="W41" s="51"/>
      <c r="X41" s="51"/>
      <c r="Y41" s="51"/>
      <c r="Z41" s="51"/>
      <c r="AA41" s="51"/>
      <c r="AB41" s="51"/>
      <c r="AC41" s="51"/>
      <c r="AD41" s="51"/>
      <c r="AE41" s="51"/>
      <c r="AF41" s="51"/>
      <c r="AG41" s="51"/>
      <c r="AH41" s="51"/>
      <c r="AI41" s="51"/>
      <c r="AJ41" s="51"/>
      <c r="AK41" s="51"/>
      <c r="AL41" s="44"/>
    </row>
    <row r="42" spans="1:38" ht="30" customHeight="1" thickBot="1">
      <c r="A42" s="43"/>
      <c r="B42" s="47"/>
      <c r="C42" s="47"/>
      <c r="D42" s="47"/>
      <c r="E42" s="47"/>
      <c r="F42" s="47"/>
      <c r="G42" s="47"/>
      <c r="H42" s="48"/>
      <c r="I42" s="253" t="s">
        <v>121</v>
      </c>
      <c r="J42" s="254"/>
      <c r="K42" s="254"/>
      <c r="L42" s="254"/>
      <c r="M42" s="254"/>
      <c r="N42" s="254"/>
      <c r="O42" s="254"/>
      <c r="P42" s="254"/>
      <c r="Q42" s="254"/>
      <c r="R42" s="254"/>
      <c r="S42" s="254"/>
      <c r="T42" s="254"/>
      <c r="U42" s="254"/>
      <c r="V42" s="255"/>
      <c r="W42" s="254"/>
      <c r="X42" s="254"/>
      <c r="Y42" s="256">
        <f>SUM(Y17:AK38)</f>
        <v>19543</v>
      </c>
      <c r="Z42" s="257"/>
      <c r="AA42" s="257"/>
      <c r="AB42" s="258"/>
      <c r="AC42" s="49"/>
      <c r="AD42" s="47"/>
      <c r="AE42" s="47"/>
      <c r="AF42" s="47"/>
      <c r="AG42" s="47"/>
      <c r="AH42" s="47"/>
      <c r="AI42" s="47"/>
      <c r="AJ42" s="47"/>
      <c r="AK42" s="47"/>
      <c r="AL42" s="44"/>
    </row>
    <row r="43" spans="1:38" ht="30" customHeight="1" thickBot="1">
      <c r="A43" s="43"/>
      <c r="B43" s="47"/>
      <c r="C43" s="47"/>
      <c r="D43" s="47"/>
      <c r="E43" s="47"/>
      <c r="F43" s="47"/>
      <c r="G43" s="47"/>
      <c r="H43" s="48"/>
      <c r="I43" s="253" t="s">
        <v>146</v>
      </c>
      <c r="J43" s="254"/>
      <c r="K43" s="254"/>
      <c r="L43" s="254"/>
      <c r="M43" s="254"/>
      <c r="N43" s="254"/>
      <c r="O43" s="254"/>
      <c r="P43" s="254"/>
      <c r="Q43" s="254"/>
      <c r="R43" s="254"/>
      <c r="S43" s="254"/>
      <c r="T43" s="254"/>
      <c r="U43" s="254"/>
      <c r="V43" s="254"/>
      <c r="W43" s="254"/>
      <c r="X43" s="254"/>
      <c r="Y43" s="256">
        <f>Y42*1.2</f>
        <v>23451.599999999999</v>
      </c>
      <c r="Z43" s="257"/>
      <c r="AA43" s="257"/>
      <c r="AB43" s="258"/>
      <c r="AC43" s="49"/>
      <c r="AD43" s="47"/>
      <c r="AE43" s="47"/>
      <c r="AF43" s="47"/>
      <c r="AG43" s="47"/>
      <c r="AH43" s="47"/>
      <c r="AI43" s="47"/>
      <c r="AJ43" s="47"/>
      <c r="AK43" s="47"/>
      <c r="AL43" s="44"/>
    </row>
    <row r="44" spans="1:38" ht="30" customHeight="1">
      <c r="A44" s="43"/>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4"/>
    </row>
    <row r="45" spans="1:38" ht="30" customHeight="1">
      <c r="A45" s="50"/>
      <c r="B45" s="259" t="s">
        <v>240</v>
      </c>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58"/>
    </row>
    <row r="46" spans="1:38" ht="30" customHeight="1">
      <c r="A46" s="43"/>
      <c r="B46" s="229" t="s">
        <v>138</v>
      </c>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30"/>
    </row>
    <row r="47" spans="1:38" ht="30" customHeight="1">
      <c r="A47" s="43"/>
      <c r="B47" s="229" t="s">
        <v>194</v>
      </c>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30"/>
    </row>
    <row r="48" spans="1:38" ht="30" customHeight="1">
      <c r="A48" s="21"/>
      <c r="B48" s="229" t="s">
        <v>195</v>
      </c>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59"/>
    </row>
    <row r="49" spans="1:38" ht="13.5" thickBot="1">
      <c r="A49" s="22"/>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4"/>
    </row>
  </sheetData>
  <mergeCells count="165">
    <mergeCell ref="AC1:AL6"/>
    <mergeCell ref="K5:AB6"/>
    <mergeCell ref="W7:Y7"/>
    <mergeCell ref="Z7:AB7"/>
    <mergeCell ref="AC7:AL8"/>
    <mergeCell ref="W8:Y8"/>
    <mergeCell ref="Z8:AB8"/>
    <mergeCell ref="M17:M19"/>
    <mergeCell ref="E31:L31"/>
    <mergeCell ref="R20:U20"/>
    <mergeCell ref="J23:L23"/>
    <mergeCell ref="M20:M21"/>
    <mergeCell ref="M22:M24"/>
    <mergeCell ref="M25:M26"/>
    <mergeCell ref="J21:L21"/>
    <mergeCell ref="J26:L26"/>
    <mergeCell ref="V24:X24"/>
    <mergeCell ref="Y22:AK24"/>
    <mergeCell ref="V23:X23"/>
    <mergeCell ref="R23:U23"/>
    <mergeCell ref="V22:X22"/>
    <mergeCell ref="V26:X26"/>
    <mergeCell ref="E25:I26"/>
    <mergeCell ref="Y25:AK26"/>
    <mergeCell ref="J25:L25"/>
    <mergeCell ref="R25:U25"/>
    <mergeCell ref="V25:X25"/>
    <mergeCell ref="J24:L24"/>
    <mergeCell ref="R24:U24"/>
    <mergeCell ref="E22:I24"/>
    <mergeCell ref="B39:D39"/>
    <mergeCell ref="E39:L39"/>
    <mergeCell ref="O39:Q39"/>
    <mergeCell ref="R39:U39"/>
    <mergeCell ref="V31:X31"/>
    <mergeCell ref="Y31:AK31"/>
    <mergeCell ref="Y29:AK29"/>
    <mergeCell ref="O30:Q30"/>
    <mergeCell ref="R30:U30"/>
    <mergeCell ref="V30:X30"/>
    <mergeCell ref="Y30:AK30"/>
    <mergeCell ref="B29:D29"/>
    <mergeCell ref="E29:L29"/>
    <mergeCell ref="O29:Q29"/>
    <mergeCell ref="R29:U29"/>
    <mergeCell ref="V29:X29"/>
    <mergeCell ref="Y39:AK39"/>
    <mergeCell ref="O37:Q37"/>
    <mergeCell ref="R37:U37"/>
    <mergeCell ref="Y33:AK33"/>
    <mergeCell ref="O36:Q36"/>
    <mergeCell ref="R36:U36"/>
    <mergeCell ref="B32:D32"/>
    <mergeCell ref="E32:L32"/>
    <mergeCell ref="O32:Q32"/>
    <mergeCell ref="R32:U32"/>
    <mergeCell ref="J22:L22"/>
    <mergeCell ref="R22:U22"/>
    <mergeCell ref="B34:D34"/>
    <mergeCell ref="E34:L34"/>
    <mergeCell ref="O34:Q34"/>
    <mergeCell ref="R34:U34"/>
    <mergeCell ref="B31:D31"/>
    <mergeCell ref="O31:Q31"/>
    <mergeCell ref="R31:U31"/>
    <mergeCell ref="B30:D30"/>
    <mergeCell ref="E30:L30"/>
    <mergeCell ref="O25:Q26"/>
    <mergeCell ref="R26:U26"/>
    <mergeCell ref="B25:D26"/>
    <mergeCell ref="Y15:AK16"/>
    <mergeCell ref="R17:U17"/>
    <mergeCell ref="V17:X17"/>
    <mergeCell ref="U8:V8"/>
    <mergeCell ref="A10:AL11"/>
    <mergeCell ref="B12:AK14"/>
    <mergeCell ref="B48:AK48"/>
    <mergeCell ref="V18:X18"/>
    <mergeCell ref="J17:L17"/>
    <mergeCell ref="J18:L18"/>
    <mergeCell ref="I42:X42"/>
    <mergeCell ref="Y42:AB42"/>
    <mergeCell ref="I43:X43"/>
    <mergeCell ref="Y43:AB43"/>
    <mergeCell ref="B45:AK45"/>
    <mergeCell ref="B46:AL46"/>
    <mergeCell ref="B38:D38"/>
    <mergeCell ref="E38:L38"/>
    <mergeCell ref="O38:Q38"/>
    <mergeCell ref="R38:U38"/>
    <mergeCell ref="V38:X38"/>
    <mergeCell ref="Y38:AK38"/>
    <mergeCell ref="B37:D37"/>
    <mergeCell ref="E37:L37"/>
    <mergeCell ref="Y17:AK19"/>
    <mergeCell ref="J19:L19"/>
    <mergeCell ref="E17:I19"/>
    <mergeCell ref="B17:D19"/>
    <mergeCell ref="O17:Q19"/>
    <mergeCell ref="R19:U19"/>
    <mergeCell ref="V19:X19"/>
    <mergeCell ref="R18:U18"/>
    <mergeCell ref="Y20:AK21"/>
    <mergeCell ref="V20:X20"/>
    <mergeCell ref="V21:X21"/>
    <mergeCell ref="O20:Q21"/>
    <mergeCell ref="R21:U21"/>
    <mergeCell ref="A1:J6"/>
    <mergeCell ref="A7:J7"/>
    <mergeCell ref="K7:L7"/>
    <mergeCell ref="M7:N7"/>
    <mergeCell ref="O7:P7"/>
    <mergeCell ref="J20:L20"/>
    <mergeCell ref="E20:I21"/>
    <mergeCell ref="B20:D21"/>
    <mergeCell ref="O15:Q16"/>
    <mergeCell ref="K1:AB4"/>
    <mergeCell ref="Q7:R7"/>
    <mergeCell ref="S7:T7"/>
    <mergeCell ref="U7:V7"/>
    <mergeCell ref="A8:J8"/>
    <mergeCell ref="K8:L8"/>
    <mergeCell ref="M8:N8"/>
    <mergeCell ref="O8:P8"/>
    <mergeCell ref="Q8:R8"/>
    <mergeCell ref="B27:D28"/>
    <mergeCell ref="E27:L28"/>
    <mergeCell ref="M27:M28"/>
    <mergeCell ref="N27:N28"/>
    <mergeCell ref="O27:Q28"/>
    <mergeCell ref="R27:U28"/>
    <mergeCell ref="V27:X28"/>
    <mergeCell ref="B15:D16"/>
    <mergeCell ref="E15:L16"/>
    <mergeCell ref="M15:M16"/>
    <mergeCell ref="N15:N16"/>
    <mergeCell ref="S8:T8"/>
    <mergeCell ref="R15:U16"/>
    <mergeCell ref="V15:X16"/>
    <mergeCell ref="B22:D24"/>
    <mergeCell ref="O22:Q24"/>
    <mergeCell ref="Y27:AK28"/>
    <mergeCell ref="B47:AL47"/>
    <mergeCell ref="V37:X37"/>
    <mergeCell ref="V39:X39"/>
    <mergeCell ref="Y37:AK37"/>
    <mergeCell ref="V36:X36"/>
    <mergeCell ref="V35:X35"/>
    <mergeCell ref="Y35:AK35"/>
    <mergeCell ref="V34:X34"/>
    <mergeCell ref="Y34:AK34"/>
    <mergeCell ref="V32:X32"/>
    <mergeCell ref="Y32:AK32"/>
    <mergeCell ref="B33:D33"/>
    <mergeCell ref="E33:L33"/>
    <mergeCell ref="O33:Q33"/>
    <mergeCell ref="R33:U33"/>
    <mergeCell ref="V33:X33"/>
    <mergeCell ref="Y36:AK36"/>
    <mergeCell ref="B35:D35"/>
    <mergeCell ref="E35:L35"/>
    <mergeCell ref="O35:Q35"/>
    <mergeCell ref="R35:U35"/>
    <mergeCell ref="B36:D36"/>
    <mergeCell ref="E36:L36"/>
  </mergeCells>
  <printOptions horizontalCentered="1" gridLinesSet="0"/>
  <pageMargins left="0.25" right="0.25" top="0.143700787" bottom="0.143700787" header="0" footer="0"/>
  <pageSetup paperSize="9" scale="4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N34"/>
  <sheetViews>
    <sheetView showGridLines="0" view="pageBreakPreview" topLeftCell="A18" zoomScale="70" zoomScaleNormal="100" zoomScaleSheetLayoutView="70" workbookViewId="0">
      <selection activeCell="O28" sqref="O28"/>
    </sheetView>
  </sheetViews>
  <sheetFormatPr defaultColWidth="9.140625" defaultRowHeight="12.75"/>
  <cols>
    <col min="1" max="10" width="3.7109375" style="2" customWidth="1"/>
    <col min="11" max="14" width="10.7109375" style="2" customWidth="1"/>
    <col min="15" max="28" width="5.7109375" style="2" customWidth="1"/>
    <col min="29" max="38" width="3.7109375" style="2" customWidth="1"/>
    <col min="39" max="39" width="5.42578125" style="2" customWidth="1"/>
    <col min="40" max="16384" width="9.140625" style="2"/>
  </cols>
  <sheetData>
    <row r="1" spans="1:40" ht="24.75" customHeight="1">
      <c r="A1" s="170" t="s">
        <v>35</v>
      </c>
      <c r="B1" s="170"/>
      <c r="C1" s="171"/>
      <c r="D1" s="171"/>
      <c r="E1" s="171"/>
      <c r="F1" s="171"/>
      <c r="G1" s="171"/>
      <c r="H1" s="171"/>
      <c r="I1" s="171"/>
      <c r="J1" s="172"/>
      <c r="K1" s="200" t="s">
        <v>41</v>
      </c>
      <c r="L1" s="171"/>
      <c r="M1" s="171"/>
      <c r="N1" s="171"/>
      <c r="O1" s="171"/>
      <c r="P1" s="171"/>
      <c r="Q1" s="171"/>
      <c r="R1" s="171"/>
      <c r="S1" s="171"/>
      <c r="T1" s="171"/>
      <c r="U1" s="171"/>
      <c r="V1" s="171"/>
      <c r="W1" s="171"/>
      <c r="X1" s="171"/>
      <c r="Y1" s="171"/>
      <c r="Z1" s="171"/>
      <c r="AA1" s="171"/>
      <c r="AB1" s="172"/>
      <c r="AC1" s="183"/>
      <c r="AD1" s="267"/>
      <c r="AE1" s="267"/>
      <c r="AF1" s="267"/>
      <c r="AG1" s="267"/>
      <c r="AH1" s="267"/>
      <c r="AI1" s="267"/>
      <c r="AJ1" s="267"/>
      <c r="AK1" s="267"/>
      <c r="AL1" s="268"/>
      <c r="AM1" s="1"/>
    </row>
    <row r="2" spans="1:40" ht="15" customHeight="1">
      <c r="A2" s="173"/>
      <c r="B2" s="173"/>
      <c r="C2" s="174"/>
      <c r="D2" s="174"/>
      <c r="E2" s="174"/>
      <c r="F2" s="174"/>
      <c r="G2" s="174"/>
      <c r="H2" s="174"/>
      <c r="I2" s="174"/>
      <c r="J2" s="175"/>
      <c r="K2" s="201"/>
      <c r="L2" s="174"/>
      <c r="M2" s="174"/>
      <c r="N2" s="174"/>
      <c r="O2" s="174"/>
      <c r="P2" s="174"/>
      <c r="Q2" s="174"/>
      <c r="R2" s="174"/>
      <c r="S2" s="174"/>
      <c r="T2" s="174"/>
      <c r="U2" s="174"/>
      <c r="V2" s="174"/>
      <c r="W2" s="174"/>
      <c r="X2" s="174"/>
      <c r="Y2" s="174"/>
      <c r="Z2" s="174"/>
      <c r="AA2" s="174"/>
      <c r="AB2" s="175"/>
      <c r="AC2" s="269"/>
      <c r="AD2" s="270"/>
      <c r="AE2" s="270"/>
      <c r="AF2" s="270"/>
      <c r="AG2" s="270"/>
      <c r="AH2" s="270"/>
      <c r="AI2" s="270"/>
      <c r="AJ2" s="270"/>
      <c r="AK2" s="270"/>
      <c r="AL2" s="271"/>
      <c r="AM2" s="3"/>
    </row>
    <row r="3" spans="1:40" ht="12.75" customHeight="1">
      <c r="A3" s="173"/>
      <c r="B3" s="173"/>
      <c r="C3" s="174"/>
      <c r="D3" s="174"/>
      <c r="E3" s="174"/>
      <c r="F3" s="174"/>
      <c r="G3" s="174"/>
      <c r="H3" s="174"/>
      <c r="I3" s="174"/>
      <c r="J3" s="175"/>
      <c r="K3" s="201"/>
      <c r="L3" s="174"/>
      <c r="M3" s="174"/>
      <c r="N3" s="174"/>
      <c r="O3" s="174"/>
      <c r="P3" s="174"/>
      <c r="Q3" s="174"/>
      <c r="R3" s="174"/>
      <c r="S3" s="174"/>
      <c r="T3" s="174"/>
      <c r="U3" s="174"/>
      <c r="V3" s="174"/>
      <c r="W3" s="174"/>
      <c r="X3" s="174"/>
      <c r="Y3" s="174"/>
      <c r="Z3" s="174"/>
      <c r="AA3" s="174"/>
      <c r="AB3" s="175"/>
      <c r="AC3" s="269"/>
      <c r="AD3" s="270"/>
      <c r="AE3" s="270"/>
      <c r="AF3" s="270"/>
      <c r="AG3" s="270"/>
      <c r="AH3" s="270"/>
      <c r="AI3" s="270"/>
      <c r="AJ3" s="270"/>
      <c r="AK3" s="270"/>
      <c r="AL3" s="271"/>
      <c r="AM3" s="3"/>
    </row>
    <row r="4" spans="1:40" ht="70.5" customHeight="1">
      <c r="A4" s="173"/>
      <c r="B4" s="173"/>
      <c r="C4" s="174"/>
      <c r="D4" s="174"/>
      <c r="E4" s="174"/>
      <c r="F4" s="174"/>
      <c r="G4" s="174"/>
      <c r="H4" s="174"/>
      <c r="I4" s="174"/>
      <c r="J4" s="175"/>
      <c r="K4" s="202"/>
      <c r="L4" s="177"/>
      <c r="M4" s="177"/>
      <c r="N4" s="177"/>
      <c r="O4" s="177"/>
      <c r="P4" s="177"/>
      <c r="Q4" s="177"/>
      <c r="R4" s="177"/>
      <c r="S4" s="177"/>
      <c r="T4" s="177"/>
      <c r="U4" s="177"/>
      <c r="V4" s="177"/>
      <c r="W4" s="177"/>
      <c r="X4" s="177"/>
      <c r="Y4" s="177"/>
      <c r="Z4" s="177"/>
      <c r="AA4" s="177"/>
      <c r="AB4" s="178"/>
      <c r="AC4" s="269"/>
      <c r="AD4" s="270"/>
      <c r="AE4" s="270"/>
      <c r="AF4" s="270"/>
      <c r="AG4" s="270"/>
      <c r="AH4" s="270"/>
      <c r="AI4" s="270"/>
      <c r="AJ4" s="270"/>
      <c r="AK4" s="270"/>
      <c r="AL4" s="271"/>
      <c r="AM4" s="3"/>
    </row>
    <row r="5" spans="1:40" ht="11.25" customHeight="1">
      <c r="A5" s="173"/>
      <c r="B5" s="173"/>
      <c r="C5" s="174"/>
      <c r="D5" s="174"/>
      <c r="E5" s="174"/>
      <c r="F5" s="174"/>
      <c r="G5" s="174"/>
      <c r="H5" s="174"/>
      <c r="I5" s="174"/>
      <c r="J5" s="175"/>
      <c r="K5" s="193" t="s">
        <v>50</v>
      </c>
      <c r="L5" s="194"/>
      <c r="M5" s="194"/>
      <c r="N5" s="194"/>
      <c r="O5" s="194"/>
      <c r="P5" s="194"/>
      <c r="Q5" s="194"/>
      <c r="R5" s="194"/>
      <c r="S5" s="194"/>
      <c r="T5" s="194"/>
      <c r="U5" s="194"/>
      <c r="V5" s="194"/>
      <c r="W5" s="194"/>
      <c r="X5" s="194"/>
      <c r="Y5" s="194"/>
      <c r="Z5" s="194"/>
      <c r="AA5" s="194"/>
      <c r="AB5" s="195"/>
      <c r="AC5" s="269"/>
      <c r="AD5" s="270"/>
      <c r="AE5" s="270"/>
      <c r="AF5" s="270"/>
      <c r="AG5" s="270"/>
      <c r="AH5" s="270"/>
      <c r="AI5" s="270"/>
      <c r="AJ5" s="270"/>
      <c r="AK5" s="270"/>
      <c r="AL5" s="271"/>
      <c r="AM5" s="3"/>
    </row>
    <row r="6" spans="1:40" ht="6.75" customHeight="1">
      <c r="A6" s="176"/>
      <c r="B6" s="176"/>
      <c r="C6" s="177"/>
      <c r="D6" s="177"/>
      <c r="E6" s="177"/>
      <c r="F6" s="177"/>
      <c r="G6" s="177"/>
      <c r="H6" s="177"/>
      <c r="I6" s="177"/>
      <c r="J6" s="178"/>
      <c r="K6" s="196"/>
      <c r="L6" s="197"/>
      <c r="M6" s="197"/>
      <c r="N6" s="197"/>
      <c r="O6" s="197"/>
      <c r="P6" s="197"/>
      <c r="Q6" s="197"/>
      <c r="R6" s="197"/>
      <c r="S6" s="197"/>
      <c r="T6" s="197"/>
      <c r="U6" s="197"/>
      <c r="V6" s="197"/>
      <c r="W6" s="197"/>
      <c r="X6" s="197"/>
      <c r="Y6" s="197"/>
      <c r="Z6" s="197"/>
      <c r="AA6" s="197"/>
      <c r="AB6" s="198"/>
      <c r="AC6" s="272"/>
      <c r="AD6" s="273"/>
      <c r="AE6" s="273"/>
      <c r="AF6" s="273"/>
      <c r="AG6" s="273"/>
      <c r="AH6" s="273"/>
      <c r="AI6" s="273"/>
      <c r="AJ6" s="273"/>
      <c r="AK6" s="273"/>
      <c r="AL6" s="274"/>
      <c r="AM6" s="3"/>
    </row>
    <row r="7" spans="1:40" ht="18" customHeight="1">
      <c r="A7" s="167" t="s">
        <v>12</v>
      </c>
      <c r="B7" s="167"/>
      <c r="C7" s="218"/>
      <c r="D7" s="218"/>
      <c r="E7" s="218"/>
      <c r="F7" s="218"/>
      <c r="G7" s="218"/>
      <c r="H7" s="218"/>
      <c r="I7" s="218"/>
      <c r="J7" s="219"/>
      <c r="K7" s="166" t="s">
        <v>13</v>
      </c>
      <c r="L7" s="166"/>
      <c r="M7" s="166" t="s">
        <v>14</v>
      </c>
      <c r="N7" s="166"/>
      <c r="O7" s="166" t="s">
        <v>15</v>
      </c>
      <c r="P7" s="166"/>
      <c r="Q7" s="166" t="s">
        <v>16</v>
      </c>
      <c r="R7" s="166"/>
      <c r="S7" s="166" t="s">
        <v>17</v>
      </c>
      <c r="T7" s="166"/>
      <c r="U7" s="166" t="s">
        <v>18</v>
      </c>
      <c r="V7" s="166"/>
      <c r="W7" s="192" t="s">
        <v>19</v>
      </c>
      <c r="X7" s="192"/>
      <c r="Y7" s="192"/>
      <c r="Z7" s="166" t="s">
        <v>20</v>
      </c>
      <c r="AA7" s="166"/>
      <c r="AB7" s="166"/>
      <c r="AC7" s="275" t="s">
        <v>190</v>
      </c>
      <c r="AD7" s="276"/>
      <c r="AE7" s="276"/>
      <c r="AF7" s="276"/>
      <c r="AG7" s="276"/>
      <c r="AH7" s="276"/>
      <c r="AI7" s="276"/>
      <c r="AJ7" s="276"/>
      <c r="AK7" s="276"/>
      <c r="AL7" s="277"/>
      <c r="AM7" s="3"/>
    </row>
    <row r="8" spans="1:40" ht="17.25" customHeight="1" thickBot="1">
      <c r="A8" s="163" t="s">
        <v>37</v>
      </c>
      <c r="B8" s="163"/>
      <c r="C8" s="164"/>
      <c r="D8" s="164"/>
      <c r="E8" s="164"/>
      <c r="F8" s="164"/>
      <c r="G8" s="164"/>
      <c r="H8" s="164"/>
      <c r="I8" s="164"/>
      <c r="J8" s="165"/>
      <c r="K8" s="179" t="s">
        <v>38</v>
      </c>
      <c r="L8" s="180"/>
      <c r="M8" s="181" t="s">
        <v>45</v>
      </c>
      <c r="N8" s="182"/>
      <c r="O8" s="179" t="s">
        <v>39</v>
      </c>
      <c r="P8" s="180"/>
      <c r="Q8" s="181" t="s">
        <v>46</v>
      </c>
      <c r="R8" s="182"/>
      <c r="S8" s="179" t="s">
        <v>47</v>
      </c>
      <c r="T8" s="180"/>
      <c r="U8" s="179" t="s">
        <v>48</v>
      </c>
      <c r="V8" s="180"/>
      <c r="W8" s="203" t="s">
        <v>49</v>
      </c>
      <c r="X8" s="204"/>
      <c r="Y8" s="205"/>
      <c r="Z8" s="179" t="s">
        <v>11</v>
      </c>
      <c r="AA8" s="199"/>
      <c r="AB8" s="180"/>
      <c r="AC8" s="209"/>
      <c r="AD8" s="210"/>
      <c r="AE8" s="210"/>
      <c r="AF8" s="210"/>
      <c r="AG8" s="210"/>
      <c r="AH8" s="210"/>
      <c r="AI8" s="210"/>
      <c r="AJ8" s="210"/>
      <c r="AK8" s="210"/>
      <c r="AL8" s="211"/>
      <c r="AM8" s="4"/>
    </row>
    <row r="9" spans="1:40" ht="15" customHeight="1" thickBot="1">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5"/>
    </row>
    <row r="10" spans="1:40" ht="20.100000000000001" customHeight="1">
      <c r="A10" s="242" t="s">
        <v>61</v>
      </c>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4"/>
      <c r="AM10" s="5"/>
      <c r="AN10" s="5"/>
    </row>
    <row r="11" spans="1:40" ht="20.100000000000001" customHeight="1" thickBot="1">
      <c r="A11" s="245"/>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7"/>
    </row>
    <row r="12" spans="1:40" ht="30" customHeight="1">
      <c r="A12" s="43"/>
      <c r="B12" s="288" t="s">
        <v>78</v>
      </c>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44"/>
    </row>
    <row r="13" spans="1:40" ht="30" customHeight="1">
      <c r="A13" s="43"/>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44"/>
    </row>
    <row r="14" spans="1:40" ht="30" customHeight="1" thickBot="1">
      <c r="A14" s="43"/>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44"/>
    </row>
    <row r="15" spans="1:40" ht="30" customHeight="1">
      <c r="A15" s="43"/>
      <c r="B15" s="284" t="s">
        <v>53</v>
      </c>
      <c r="C15" s="281"/>
      <c r="D15" s="289"/>
      <c r="E15" s="280" t="s">
        <v>54</v>
      </c>
      <c r="F15" s="281"/>
      <c r="G15" s="281"/>
      <c r="H15" s="281"/>
      <c r="I15" s="281"/>
      <c r="J15" s="281"/>
      <c r="K15" s="281"/>
      <c r="L15" s="281"/>
      <c r="M15" s="280" t="s">
        <v>124</v>
      </c>
      <c r="N15" s="281"/>
      <c r="O15" s="281"/>
      <c r="P15" s="281"/>
      <c r="Q15" s="281"/>
      <c r="R15" s="281"/>
      <c r="S15" s="281"/>
      <c r="T15" s="281"/>
      <c r="U15" s="281"/>
      <c r="V15" s="289"/>
      <c r="W15" s="280" t="s">
        <v>55</v>
      </c>
      <c r="X15" s="281"/>
      <c r="Y15" s="281"/>
      <c r="Z15" s="284" t="s">
        <v>128</v>
      </c>
      <c r="AA15" s="281"/>
      <c r="AB15" s="281"/>
      <c r="AC15" s="281"/>
      <c r="AD15" s="281"/>
      <c r="AE15" s="281"/>
      <c r="AF15" s="281"/>
      <c r="AG15" s="281"/>
      <c r="AH15" s="281"/>
      <c r="AI15" s="281"/>
      <c r="AJ15" s="281"/>
      <c r="AK15" s="285"/>
      <c r="AL15" s="44"/>
    </row>
    <row r="16" spans="1:40" ht="30" customHeight="1" thickBot="1">
      <c r="A16" s="43"/>
      <c r="B16" s="290"/>
      <c r="C16" s="291"/>
      <c r="D16" s="292"/>
      <c r="E16" s="282"/>
      <c r="F16" s="283"/>
      <c r="G16" s="283"/>
      <c r="H16" s="283"/>
      <c r="I16" s="283"/>
      <c r="J16" s="283"/>
      <c r="K16" s="283"/>
      <c r="L16" s="283"/>
      <c r="M16" s="282"/>
      <c r="N16" s="283"/>
      <c r="O16" s="283"/>
      <c r="P16" s="283"/>
      <c r="Q16" s="283"/>
      <c r="R16" s="283"/>
      <c r="S16" s="283"/>
      <c r="T16" s="283"/>
      <c r="U16" s="283"/>
      <c r="V16" s="293"/>
      <c r="W16" s="282"/>
      <c r="X16" s="283"/>
      <c r="Y16" s="283"/>
      <c r="Z16" s="286"/>
      <c r="AA16" s="283"/>
      <c r="AB16" s="283"/>
      <c r="AC16" s="283"/>
      <c r="AD16" s="283"/>
      <c r="AE16" s="283"/>
      <c r="AF16" s="283"/>
      <c r="AG16" s="283"/>
      <c r="AH16" s="283"/>
      <c r="AI16" s="283"/>
      <c r="AJ16" s="283"/>
      <c r="AK16" s="287"/>
      <c r="AL16" s="44"/>
    </row>
    <row r="17" spans="1:38" ht="50.1" customHeight="1">
      <c r="A17" s="43"/>
      <c r="B17" s="294">
        <v>1</v>
      </c>
      <c r="C17" s="295"/>
      <c r="D17" s="295"/>
      <c r="E17" s="296" t="s">
        <v>231</v>
      </c>
      <c r="F17" s="296"/>
      <c r="G17" s="296"/>
      <c r="H17" s="296"/>
      <c r="I17" s="296"/>
      <c r="J17" s="296"/>
      <c r="K17" s="296"/>
      <c r="L17" s="296"/>
      <c r="M17" s="297">
        <v>400</v>
      </c>
      <c r="N17" s="297"/>
      <c r="O17" s="297"/>
      <c r="P17" s="297"/>
      <c r="Q17" s="297"/>
      <c r="R17" s="297"/>
      <c r="S17" s="297"/>
      <c r="T17" s="297"/>
      <c r="U17" s="297"/>
      <c r="V17" s="297"/>
      <c r="W17" s="298">
        <v>4</v>
      </c>
      <c r="X17" s="298"/>
      <c r="Y17" s="298"/>
      <c r="Z17" s="296">
        <f>M17*W17+500</f>
        <v>2100</v>
      </c>
      <c r="AA17" s="296"/>
      <c r="AB17" s="296"/>
      <c r="AC17" s="296"/>
      <c r="AD17" s="296"/>
      <c r="AE17" s="296"/>
      <c r="AF17" s="296"/>
      <c r="AG17" s="296"/>
      <c r="AH17" s="296"/>
      <c r="AI17" s="296"/>
      <c r="AJ17" s="296"/>
      <c r="AK17" s="299"/>
      <c r="AL17" s="44"/>
    </row>
    <row r="18" spans="1:38" ht="50.1" customHeight="1">
      <c r="A18" s="43"/>
      <c r="B18" s="300">
        <v>2</v>
      </c>
      <c r="C18" s="301"/>
      <c r="D18" s="302"/>
      <c r="E18" s="303" t="s">
        <v>232</v>
      </c>
      <c r="F18" s="303"/>
      <c r="G18" s="303"/>
      <c r="H18" s="303"/>
      <c r="I18" s="303"/>
      <c r="J18" s="303"/>
      <c r="K18" s="303"/>
      <c r="L18" s="304"/>
      <c r="M18" s="303">
        <v>400</v>
      </c>
      <c r="N18" s="303"/>
      <c r="O18" s="303"/>
      <c r="P18" s="303"/>
      <c r="Q18" s="303"/>
      <c r="R18" s="303"/>
      <c r="S18" s="303"/>
      <c r="T18" s="303"/>
      <c r="U18" s="303"/>
      <c r="V18" s="303"/>
      <c r="W18" s="305">
        <v>3</v>
      </c>
      <c r="X18" s="305"/>
      <c r="Y18" s="305"/>
      <c r="Z18" s="306">
        <f>M18*W18+500</f>
        <v>1700</v>
      </c>
      <c r="AA18" s="303"/>
      <c r="AB18" s="303"/>
      <c r="AC18" s="303"/>
      <c r="AD18" s="303"/>
      <c r="AE18" s="303"/>
      <c r="AF18" s="303"/>
      <c r="AG18" s="303"/>
      <c r="AH18" s="303"/>
      <c r="AI18" s="303"/>
      <c r="AJ18" s="303"/>
      <c r="AK18" s="307"/>
      <c r="AL18" s="44"/>
    </row>
    <row r="19" spans="1:38" ht="50.1" customHeight="1">
      <c r="A19" s="43"/>
      <c r="B19" s="300">
        <v>3</v>
      </c>
      <c r="C19" s="301"/>
      <c r="D19" s="302"/>
      <c r="E19" s="303" t="s">
        <v>233</v>
      </c>
      <c r="F19" s="303"/>
      <c r="G19" s="303"/>
      <c r="H19" s="303"/>
      <c r="I19" s="303"/>
      <c r="J19" s="303"/>
      <c r="K19" s="303"/>
      <c r="L19" s="304"/>
      <c r="M19" s="303">
        <v>400</v>
      </c>
      <c r="N19" s="303"/>
      <c r="O19" s="303"/>
      <c r="P19" s="303"/>
      <c r="Q19" s="303"/>
      <c r="R19" s="303"/>
      <c r="S19" s="303"/>
      <c r="T19" s="303"/>
      <c r="U19" s="303"/>
      <c r="V19" s="303"/>
      <c r="W19" s="305">
        <v>3</v>
      </c>
      <c r="X19" s="305"/>
      <c r="Y19" s="305"/>
      <c r="Z19" s="306">
        <f>M19*W19+500</f>
        <v>1700</v>
      </c>
      <c r="AA19" s="303"/>
      <c r="AB19" s="303"/>
      <c r="AC19" s="303"/>
      <c r="AD19" s="303"/>
      <c r="AE19" s="303"/>
      <c r="AF19" s="303"/>
      <c r="AG19" s="303"/>
      <c r="AH19" s="303"/>
      <c r="AI19" s="303"/>
      <c r="AJ19" s="303"/>
      <c r="AK19" s="307"/>
      <c r="AL19" s="44"/>
    </row>
    <row r="20" spans="1:38" ht="50.1" customHeight="1">
      <c r="A20" s="43"/>
      <c r="B20" s="300">
        <v>4</v>
      </c>
      <c r="C20" s="301"/>
      <c r="D20" s="302"/>
      <c r="E20" s="303" t="s">
        <v>234</v>
      </c>
      <c r="F20" s="303"/>
      <c r="G20" s="303"/>
      <c r="H20" s="303"/>
      <c r="I20" s="303"/>
      <c r="J20" s="303"/>
      <c r="K20" s="303"/>
      <c r="L20" s="304"/>
      <c r="M20" s="303">
        <v>400</v>
      </c>
      <c r="N20" s="303"/>
      <c r="O20" s="303"/>
      <c r="P20" s="303"/>
      <c r="Q20" s="303"/>
      <c r="R20" s="303"/>
      <c r="S20" s="303"/>
      <c r="T20" s="303"/>
      <c r="U20" s="303"/>
      <c r="V20" s="303"/>
      <c r="W20" s="305">
        <v>3</v>
      </c>
      <c r="X20" s="305"/>
      <c r="Y20" s="305"/>
      <c r="Z20" s="306">
        <f>W20*M20+500</f>
        <v>1700</v>
      </c>
      <c r="AA20" s="303"/>
      <c r="AB20" s="303"/>
      <c r="AC20" s="303"/>
      <c r="AD20" s="303"/>
      <c r="AE20" s="303"/>
      <c r="AF20" s="303"/>
      <c r="AG20" s="303"/>
      <c r="AH20" s="303"/>
      <c r="AI20" s="303"/>
      <c r="AJ20" s="303"/>
      <c r="AK20" s="307"/>
      <c r="AL20" s="44"/>
    </row>
    <row r="21" spans="1:38" ht="50.1" customHeight="1">
      <c r="A21" s="43"/>
      <c r="B21" s="300">
        <v>5</v>
      </c>
      <c r="C21" s="301"/>
      <c r="D21" s="302"/>
      <c r="E21" s="303" t="s">
        <v>235</v>
      </c>
      <c r="F21" s="303"/>
      <c r="G21" s="303"/>
      <c r="H21" s="303"/>
      <c r="I21" s="303"/>
      <c r="J21" s="303"/>
      <c r="K21" s="303"/>
      <c r="L21" s="304"/>
      <c r="M21" s="303">
        <v>400</v>
      </c>
      <c r="N21" s="303"/>
      <c r="O21" s="303"/>
      <c r="P21" s="303"/>
      <c r="Q21" s="303"/>
      <c r="R21" s="303"/>
      <c r="S21" s="303"/>
      <c r="T21" s="303"/>
      <c r="U21" s="303"/>
      <c r="V21" s="303"/>
      <c r="W21" s="305">
        <v>1</v>
      </c>
      <c r="X21" s="305"/>
      <c r="Y21" s="305"/>
      <c r="Z21" s="306">
        <f>W21*M21+500</f>
        <v>900</v>
      </c>
      <c r="AA21" s="303"/>
      <c r="AB21" s="303"/>
      <c r="AC21" s="303"/>
      <c r="AD21" s="303"/>
      <c r="AE21" s="303"/>
      <c r="AF21" s="303"/>
      <c r="AG21" s="303"/>
      <c r="AH21" s="303"/>
      <c r="AI21" s="303"/>
      <c r="AJ21" s="303"/>
      <c r="AK21" s="307"/>
      <c r="AL21" s="44"/>
    </row>
    <row r="22" spans="1:38" ht="50.1" customHeight="1">
      <c r="A22" s="43"/>
      <c r="B22" s="300">
        <v>6</v>
      </c>
      <c r="C22" s="301"/>
      <c r="D22" s="302"/>
      <c r="E22" s="303" t="s">
        <v>236</v>
      </c>
      <c r="F22" s="303"/>
      <c r="G22" s="303"/>
      <c r="H22" s="303"/>
      <c r="I22" s="303"/>
      <c r="J22" s="303"/>
      <c r="K22" s="303"/>
      <c r="L22" s="304"/>
      <c r="M22" s="303">
        <v>400</v>
      </c>
      <c r="N22" s="303"/>
      <c r="O22" s="303"/>
      <c r="P22" s="303"/>
      <c r="Q22" s="303"/>
      <c r="R22" s="303"/>
      <c r="S22" s="303"/>
      <c r="T22" s="303"/>
      <c r="U22" s="303"/>
      <c r="V22" s="303"/>
      <c r="W22" s="305">
        <v>1</v>
      </c>
      <c r="X22" s="305"/>
      <c r="Y22" s="305"/>
      <c r="Z22" s="306">
        <f>W22*M22+500</f>
        <v>900</v>
      </c>
      <c r="AA22" s="303"/>
      <c r="AB22" s="303"/>
      <c r="AC22" s="303"/>
      <c r="AD22" s="303"/>
      <c r="AE22" s="303"/>
      <c r="AF22" s="303"/>
      <c r="AG22" s="303"/>
      <c r="AH22" s="303"/>
      <c r="AI22" s="303"/>
      <c r="AJ22" s="303"/>
      <c r="AK22" s="307"/>
      <c r="AL22" s="44"/>
    </row>
    <row r="23" spans="1:38" ht="50.1" customHeight="1">
      <c r="A23" s="43"/>
      <c r="B23" s="300">
        <v>7</v>
      </c>
      <c r="C23" s="301"/>
      <c r="D23" s="302"/>
      <c r="E23" s="303" t="s">
        <v>237</v>
      </c>
      <c r="F23" s="303"/>
      <c r="G23" s="303"/>
      <c r="H23" s="303"/>
      <c r="I23" s="303"/>
      <c r="J23" s="303"/>
      <c r="K23" s="303"/>
      <c r="L23" s="304"/>
      <c r="M23" s="303">
        <v>400</v>
      </c>
      <c r="N23" s="303"/>
      <c r="O23" s="303"/>
      <c r="P23" s="303"/>
      <c r="Q23" s="303"/>
      <c r="R23" s="303"/>
      <c r="S23" s="303"/>
      <c r="T23" s="303"/>
      <c r="U23" s="303"/>
      <c r="V23" s="303"/>
      <c r="W23" s="305">
        <v>1</v>
      </c>
      <c r="X23" s="305"/>
      <c r="Y23" s="305"/>
      <c r="Z23" s="306">
        <f t="shared" ref="Z23:Z25" si="0">W23*M23+500</f>
        <v>900</v>
      </c>
      <c r="AA23" s="303"/>
      <c r="AB23" s="303"/>
      <c r="AC23" s="303"/>
      <c r="AD23" s="303"/>
      <c r="AE23" s="303"/>
      <c r="AF23" s="303"/>
      <c r="AG23" s="303"/>
      <c r="AH23" s="303"/>
      <c r="AI23" s="303"/>
      <c r="AJ23" s="303"/>
      <c r="AK23" s="307"/>
      <c r="AL23" s="44"/>
    </row>
    <row r="24" spans="1:38" ht="50.1" customHeight="1">
      <c r="A24" s="43"/>
      <c r="B24" s="300">
        <v>8</v>
      </c>
      <c r="C24" s="301"/>
      <c r="D24" s="302"/>
      <c r="E24" s="312" t="s">
        <v>238</v>
      </c>
      <c r="F24" s="312"/>
      <c r="G24" s="312"/>
      <c r="H24" s="312"/>
      <c r="I24" s="312"/>
      <c r="J24" s="312"/>
      <c r="K24" s="312"/>
      <c r="L24" s="313"/>
      <c r="M24" s="303">
        <v>400</v>
      </c>
      <c r="N24" s="303"/>
      <c r="O24" s="303"/>
      <c r="P24" s="303"/>
      <c r="Q24" s="303"/>
      <c r="R24" s="303"/>
      <c r="S24" s="303"/>
      <c r="T24" s="303"/>
      <c r="U24" s="303"/>
      <c r="V24" s="303"/>
      <c r="W24" s="305">
        <v>2</v>
      </c>
      <c r="X24" s="305"/>
      <c r="Y24" s="305"/>
      <c r="Z24" s="314">
        <f t="shared" si="0"/>
        <v>1300</v>
      </c>
      <c r="AA24" s="312"/>
      <c r="AB24" s="312"/>
      <c r="AC24" s="312"/>
      <c r="AD24" s="312"/>
      <c r="AE24" s="312"/>
      <c r="AF24" s="312"/>
      <c r="AG24" s="312"/>
      <c r="AH24" s="312"/>
      <c r="AI24" s="312"/>
      <c r="AJ24" s="312"/>
      <c r="AK24" s="315"/>
      <c r="AL24" s="44"/>
    </row>
    <row r="25" spans="1:38" ht="50.1" customHeight="1">
      <c r="A25" s="43"/>
      <c r="B25" s="300">
        <v>9</v>
      </c>
      <c r="C25" s="301"/>
      <c r="D25" s="302"/>
      <c r="E25" s="308" t="s">
        <v>239</v>
      </c>
      <c r="F25" s="308"/>
      <c r="G25" s="308"/>
      <c r="H25" s="308"/>
      <c r="I25" s="308"/>
      <c r="J25" s="308"/>
      <c r="K25" s="308"/>
      <c r="L25" s="309"/>
      <c r="M25" s="303">
        <v>400</v>
      </c>
      <c r="N25" s="303"/>
      <c r="O25" s="303"/>
      <c r="P25" s="303"/>
      <c r="Q25" s="303"/>
      <c r="R25" s="303"/>
      <c r="S25" s="303"/>
      <c r="T25" s="303"/>
      <c r="U25" s="303"/>
      <c r="V25" s="303"/>
      <c r="W25" s="305">
        <v>2</v>
      </c>
      <c r="X25" s="305"/>
      <c r="Y25" s="305"/>
      <c r="Z25" s="310">
        <f t="shared" si="0"/>
        <v>1300</v>
      </c>
      <c r="AA25" s="308"/>
      <c r="AB25" s="308"/>
      <c r="AC25" s="308"/>
      <c r="AD25" s="308"/>
      <c r="AE25" s="308"/>
      <c r="AF25" s="308"/>
      <c r="AG25" s="308"/>
      <c r="AH25" s="308"/>
      <c r="AI25" s="308"/>
      <c r="AJ25" s="308"/>
      <c r="AK25" s="311"/>
      <c r="AL25" s="44"/>
    </row>
    <row r="26" spans="1:38" ht="50.1" customHeight="1">
      <c r="A26" s="43"/>
      <c r="B26" s="300">
        <v>10</v>
      </c>
      <c r="C26" s="301"/>
      <c r="D26" s="302"/>
      <c r="E26" s="316" t="s">
        <v>60</v>
      </c>
      <c r="F26" s="316"/>
      <c r="G26" s="316"/>
      <c r="H26" s="316"/>
      <c r="I26" s="316"/>
      <c r="J26" s="316"/>
      <c r="K26" s="316"/>
      <c r="L26" s="316"/>
      <c r="M26" s="317">
        <v>500</v>
      </c>
      <c r="N26" s="317"/>
      <c r="O26" s="317"/>
      <c r="P26" s="317"/>
      <c r="Q26" s="317"/>
      <c r="R26" s="317"/>
      <c r="S26" s="317"/>
      <c r="T26" s="317"/>
      <c r="U26" s="317"/>
      <c r="V26" s="317"/>
      <c r="W26" s="318">
        <v>7</v>
      </c>
      <c r="X26" s="318"/>
      <c r="Y26" s="318"/>
      <c r="Z26" s="319">
        <f>W26*M26</f>
        <v>3500</v>
      </c>
      <c r="AA26" s="320"/>
      <c r="AB26" s="320"/>
      <c r="AC26" s="320"/>
      <c r="AD26" s="320"/>
      <c r="AE26" s="320"/>
      <c r="AF26" s="320"/>
      <c r="AG26" s="320"/>
      <c r="AH26" s="320"/>
      <c r="AI26" s="320"/>
      <c r="AJ26" s="320"/>
      <c r="AK26" s="321"/>
      <c r="AL26" s="44"/>
    </row>
    <row r="27" spans="1:38" ht="50.1" customHeight="1" thickBot="1">
      <c r="A27" s="43"/>
      <c r="B27" s="324" t="s">
        <v>56</v>
      </c>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f>SUM(Z17:AK26)</f>
        <v>16000</v>
      </c>
      <c r="AA27" s="325"/>
      <c r="AB27" s="325"/>
      <c r="AC27" s="325"/>
      <c r="AD27" s="325"/>
      <c r="AE27" s="325"/>
      <c r="AF27" s="325"/>
      <c r="AG27" s="325"/>
      <c r="AH27" s="325"/>
      <c r="AI27" s="325"/>
      <c r="AJ27" s="325"/>
      <c r="AK27" s="326"/>
      <c r="AL27" s="44"/>
    </row>
    <row r="28" spans="1:38" ht="30" customHeight="1">
      <c r="A28" s="43"/>
      <c r="B28" s="45"/>
      <c r="C28" s="45"/>
      <c r="D28" s="46"/>
      <c r="E28" s="46"/>
      <c r="F28" s="46"/>
      <c r="G28" s="46"/>
      <c r="H28" s="46"/>
      <c r="I28" s="46"/>
      <c r="J28" s="46"/>
      <c r="K28" s="46"/>
      <c r="L28" s="46"/>
      <c r="M28" s="46"/>
      <c r="N28" s="46"/>
      <c r="O28" s="46"/>
      <c r="P28" s="46"/>
      <c r="Q28" s="46"/>
      <c r="R28" s="45" t="s">
        <v>144</v>
      </c>
      <c r="S28" s="45"/>
      <c r="T28" s="46"/>
      <c r="U28" s="46"/>
      <c r="V28" s="46"/>
      <c r="W28" s="46"/>
      <c r="X28" s="46"/>
      <c r="Y28" s="46"/>
      <c r="Z28" s="46"/>
      <c r="AA28" s="46"/>
      <c r="AB28" s="46"/>
      <c r="AC28" s="46"/>
      <c r="AD28" s="46"/>
      <c r="AE28" s="46"/>
      <c r="AF28" s="46"/>
      <c r="AG28" s="46"/>
      <c r="AH28" s="46"/>
      <c r="AI28" s="46"/>
      <c r="AJ28" s="46"/>
      <c r="AK28" s="46"/>
      <c r="AL28" s="44"/>
    </row>
    <row r="29" spans="1:38" ht="30" customHeight="1" thickBot="1">
      <c r="A29" s="43"/>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4"/>
    </row>
    <row r="30" spans="1:38" ht="30" customHeight="1" thickBot="1">
      <c r="A30" s="43"/>
      <c r="B30" s="47"/>
      <c r="C30" s="47"/>
      <c r="D30" s="47"/>
      <c r="E30" s="47"/>
      <c r="F30" s="47"/>
      <c r="G30" s="47"/>
      <c r="H30" s="48"/>
      <c r="I30" s="253" t="s">
        <v>121</v>
      </c>
      <c r="J30" s="254"/>
      <c r="K30" s="254"/>
      <c r="L30" s="254"/>
      <c r="M30" s="254"/>
      <c r="N30" s="254"/>
      <c r="O30" s="254"/>
      <c r="P30" s="254"/>
      <c r="Q30" s="254"/>
      <c r="R30" s="254"/>
      <c r="S30" s="254"/>
      <c r="T30" s="254"/>
      <c r="U30" s="254"/>
      <c r="V30" s="254"/>
      <c r="W30" s="254"/>
      <c r="X30" s="254"/>
      <c r="Y30" s="327"/>
      <c r="Z30" s="256">
        <f>Z27</f>
        <v>16000</v>
      </c>
      <c r="AA30" s="257"/>
      <c r="AB30" s="257"/>
      <c r="AC30" s="258"/>
      <c r="AD30" s="49"/>
      <c r="AE30" s="47"/>
      <c r="AF30" s="47"/>
      <c r="AG30" s="47"/>
      <c r="AH30" s="47"/>
      <c r="AI30" s="47"/>
      <c r="AJ30" s="47"/>
      <c r="AK30" s="47"/>
      <c r="AL30" s="44"/>
    </row>
    <row r="31" spans="1:38" ht="30" customHeight="1" thickBot="1">
      <c r="A31" s="43"/>
      <c r="B31" s="47"/>
      <c r="C31" s="47"/>
      <c r="D31" s="47"/>
      <c r="E31" s="47"/>
      <c r="F31" s="47"/>
      <c r="G31" s="47"/>
      <c r="H31" s="48"/>
      <c r="I31" s="253" t="s">
        <v>145</v>
      </c>
      <c r="J31" s="254"/>
      <c r="K31" s="254"/>
      <c r="L31" s="254"/>
      <c r="M31" s="254"/>
      <c r="N31" s="254"/>
      <c r="O31" s="254"/>
      <c r="P31" s="254"/>
      <c r="Q31" s="254"/>
      <c r="R31" s="254"/>
      <c r="S31" s="254"/>
      <c r="T31" s="254"/>
      <c r="U31" s="254"/>
      <c r="V31" s="254"/>
      <c r="W31" s="254"/>
      <c r="X31" s="254"/>
      <c r="Y31" s="327"/>
      <c r="Z31" s="256">
        <f>Z30*1.2</f>
        <v>19200</v>
      </c>
      <c r="AA31" s="257"/>
      <c r="AB31" s="257"/>
      <c r="AC31" s="258"/>
      <c r="AD31" s="49"/>
      <c r="AE31" s="47"/>
      <c r="AF31" s="47"/>
      <c r="AG31" s="47"/>
      <c r="AH31" s="47"/>
      <c r="AI31" s="47"/>
      <c r="AJ31" s="47"/>
      <c r="AK31" s="47"/>
      <c r="AL31" s="44"/>
    </row>
    <row r="32" spans="1:38" ht="30" customHeight="1">
      <c r="A32" s="43"/>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4"/>
    </row>
    <row r="33" spans="1:38" ht="30" customHeight="1">
      <c r="A33" s="50"/>
      <c r="B33" s="322" t="s">
        <v>108</v>
      </c>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44"/>
    </row>
    <row r="34" spans="1:38" ht="13.5" thickBot="1">
      <c r="A34" s="22"/>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4"/>
    </row>
  </sheetData>
  <mergeCells count="87">
    <mergeCell ref="B18:D18"/>
    <mergeCell ref="E18:L18"/>
    <mergeCell ref="M18:V18"/>
    <mergeCell ref="W18:Y18"/>
    <mergeCell ref="Z18:AK18"/>
    <mergeCell ref="B33:AK33"/>
    <mergeCell ref="B27:Y27"/>
    <mergeCell ref="Z27:AK27"/>
    <mergeCell ref="I30:Y30"/>
    <mergeCell ref="Z30:AC30"/>
    <mergeCell ref="I31:Y31"/>
    <mergeCell ref="Z31:AC31"/>
    <mergeCell ref="B26:D26"/>
    <mergeCell ref="E26:L26"/>
    <mergeCell ref="M26:V26"/>
    <mergeCell ref="W26:Y26"/>
    <mergeCell ref="Z26:AK26"/>
    <mergeCell ref="B24:D24"/>
    <mergeCell ref="E24:L24"/>
    <mergeCell ref="M24:V24"/>
    <mergeCell ref="W24:Y24"/>
    <mergeCell ref="Z24:AK24"/>
    <mergeCell ref="B25:D25"/>
    <mergeCell ref="E25:L25"/>
    <mergeCell ref="M25:V25"/>
    <mergeCell ref="W25:Y25"/>
    <mergeCell ref="Z25:AK25"/>
    <mergeCell ref="Z23:AK23"/>
    <mergeCell ref="E21:L21"/>
    <mergeCell ref="M21:V21"/>
    <mergeCell ref="W21:Y21"/>
    <mergeCell ref="Z21:AK21"/>
    <mergeCell ref="Z22:AK22"/>
    <mergeCell ref="B23:D23"/>
    <mergeCell ref="B21:D21"/>
    <mergeCell ref="E23:L23"/>
    <mergeCell ref="M23:V23"/>
    <mergeCell ref="W23:Y23"/>
    <mergeCell ref="B22:D22"/>
    <mergeCell ref="E22:L22"/>
    <mergeCell ref="M22:V22"/>
    <mergeCell ref="W22:Y22"/>
    <mergeCell ref="B20:D20"/>
    <mergeCell ref="E20:L20"/>
    <mergeCell ref="M20:V20"/>
    <mergeCell ref="W20:Y20"/>
    <mergeCell ref="Z20:AK20"/>
    <mergeCell ref="B19:D19"/>
    <mergeCell ref="E19:L19"/>
    <mergeCell ref="M19:V19"/>
    <mergeCell ref="W19:Y19"/>
    <mergeCell ref="Z19:AK19"/>
    <mergeCell ref="B17:D17"/>
    <mergeCell ref="E17:L17"/>
    <mergeCell ref="M17:V17"/>
    <mergeCell ref="W17:Y17"/>
    <mergeCell ref="Z17:AK17"/>
    <mergeCell ref="W15:Y16"/>
    <mergeCell ref="Z15:AK16"/>
    <mergeCell ref="U8:V8"/>
    <mergeCell ref="W8:Y8"/>
    <mergeCell ref="Z8:AB8"/>
    <mergeCell ref="A10:AL11"/>
    <mergeCell ref="B12:AK14"/>
    <mergeCell ref="M8:N8"/>
    <mergeCell ref="O8:P8"/>
    <mergeCell ref="Q8:R8"/>
    <mergeCell ref="S8:T8"/>
    <mergeCell ref="B15:D16"/>
    <mergeCell ref="E15:L16"/>
    <mergeCell ref="M15:V16"/>
    <mergeCell ref="A1:J6"/>
    <mergeCell ref="K1:AB4"/>
    <mergeCell ref="AC1:AL6"/>
    <mergeCell ref="K5:AB6"/>
    <mergeCell ref="A7:J7"/>
    <mergeCell ref="K7:L7"/>
    <mergeCell ref="M7:N7"/>
    <mergeCell ref="O7:P7"/>
    <mergeCell ref="Q7:R7"/>
    <mergeCell ref="S7:T7"/>
    <mergeCell ref="U7:V7"/>
    <mergeCell ref="W7:Y7"/>
    <mergeCell ref="Z7:AB7"/>
    <mergeCell ref="AC7:AL8"/>
    <mergeCell ref="A8:J8"/>
    <mergeCell ref="K8:L8"/>
  </mergeCells>
  <printOptions horizontalCentered="1" gridLinesSet="0"/>
  <pageMargins left="0.25" right="0.25" top="0.143700787" bottom="0.143700787" header="0" footer="0"/>
  <pageSetup paperSize="9" scale="5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6"/>
  <sheetViews>
    <sheetView showGridLines="0" view="pageBreakPreview" topLeftCell="A10" zoomScale="85" zoomScaleNormal="100" zoomScaleSheetLayoutView="85" workbookViewId="0">
      <selection activeCell="A10" sqref="A10:AL16"/>
    </sheetView>
  </sheetViews>
  <sheetFormatPr defaultColWidth="9.140625" defaultRowHeight="12.75"/>
  <cols>
    <col min="1" max="10" width="3.7109375" style="2" customWidth="1"/>
    <col min="11" max="13" width="10.7109375" style="2" customWidth="1"/>
    <col min="14" max="14" width="10.7109375" style="56" customWidth="1"/>
    <col min="15" max="20" width="5.7109375" style="2" customWidth="1"/>
    <col min="21" max="21" width="7.85546875" style="2" customWidth="1"/>
    <col min="22" max="28" width="5.7109375" style="2" customWidth="1"/>
    <col min="29" max="29" width="3.7109375" style="2" customWidth="1"/>
    <col min="30" max="30" width="7.7109375" style="2" customWidth="1"/>
    <col min="31" max="38" width="3.7109375" style="2" customWidth="1"/>
    <col min="39" max="16384" width="9.140625" style="2"/>
  </cols>
  <sheetData>
    <row r="1" spans="1:38" ht="24.75" customHeight="1">
      <c r="A1" s="170" t="s">
        <v>35</v>
      </c>
      <c r="B1" s="170"/>
      <c r="C1" s="171"/>
      <c r="D1" s="171"/>
      <c r="E1" s="171"/>
      <c r="F1" s="171"/>
      <c r="G1" s="171"/>
      <c r="H1" s="171"/>
      <c r="I1" s="171"/>
      <c r="J1" s="172"/>
      <c r="K1" s="200" t="s">
        <v>41</v>
      </c>
      <c r="L1" s="171"/>
      <c r="M1" s="171"/>
      <c r="N1" s="171"/>
      <c r="O1" s="171"/>
      <c r="P1" s="171"/>
      <c r="Q1" s="171"/>
      <c r="R1" s="171"/>
      <c r="S1" s="171"/>
      <c r="T1" s="171"/>
      <c r="U1" s="171"/>
      <c r="V1" s="171"/>
      <c r="W1" s="171"/>
      <c r="X1" s="171"/>
      <c r="Y1" s="171"/>
      <c r="Z1" s="171"/>
      <c r="AA1" s="171"/>
      <c r="AB1" s="172"/>
      <c r="AC1" s="183"/>
      <c r="AD1" s="267"/>
      <c r="AE1" s="267"/>
      <c r="AF1" s="267"/>
      <c r="AG1" s="267"/>
      <c r="AH1" s="267"/>
      <c r="AI1" s="267"/>
      <c r="AJ1" s="267"/>
      <c r="AK1" s="267"/>
      <c r="AL1" s="268"/>
    </row>
    <row r="2" spans="1:38" ht="15" customHeight="1">
      <c r="A2" s="173"/>
      <c r="B2" s="173"/>
      <c r="C2" s="174"/>
      <c r="D2" s="174"/>
      <c r="E2" s="174"/>
      <c r="F2" s="174"/>
      <c r="G2" s="174"/>
      <c r="H2" s="174"/>
      <c r="I2" s="174"/>
      <c r="J2" s="175"/>
      <c r="K2" s="201"/>
      <c r="L2" s="174"/>
      <c r="M2" s="174"/>
      <c r="N2" s="174"/>
      <c r="O2" s="174"/>
      <c r="P2" s="174"/>
      <c r="Q2" s="174"/>
      <c r="R2" s="174"/>
      <c r="S2" s="174"/>
      <c r="T2" s="174"/>
      <c r="U2" s="174"/>
      <c r="V2" s="174"/>
      <c r="W2" s="174"/>
      <c r="X2" s="174"/>
      <c r="Y2" s="174"/>
      <c r="Z2" s="174"/>
      <c r="AA2" s="174"/>
      <c r="AB2" s="175"/>
      <c r="AC2" s="269"/>
      <c r="AD2" s="270"/>
      <c r="AE2" s="270"/>
      <c r="AF2" s="270"/>
      <c r="AG2" s="270"/>
      <c r="AH2" s="270"/>
      <c r="AI2" s="270"/>
      <c r="AJ2" s="270"/>
      <c r="AK2" s="270"/>
      <c r="AL2" s="271"/>
    </row>
    <row r="3" spans="1:38" ht="12.75" customHeight="1">
      <c r="A3" s="173"/>
      <c r="B3" s="173"/>
      <c r="C3" s="174"/>
      <c r="D3" s="174"/>
      <c r="E3" s="174"/>
      <c r="F3" s="174"/>
      <c r="G3" s="174"/>
      <c r="H3" s="174"/>
      <c r="I3" s="174"/>
      <c r="J3" s="175"/>
      <c r="K3" s="201"/>
      <c r="L3" s="174"/>
      <c r="M3" s="174"/>
      <c r="N3" s="174"/>
      <c r="O3" s="174"/>
      <c r="P3" s="174"/>
      <c r="Q3" s="174"/>
      <c r="R3" s="174"/>
      <c r="S3" s="174"/>
      <c r="T3" s="174"/>
      <c r="U3" s="174"/>
      <c r="V3" s="174"/>
      <c r="W3" s="174"/>
      <c r="X3" s="174"/>
      <c r="Y3" s="174"/>
      <c r="Z3" s="174"/>
      <c r="AA3" s="174"/>
      <c r="AB3" s="175"/>
      <c r="AC3" s="269"/>
      <c r="AD3" s="270"/>
      <c r="AE3" s="270"/>
      <c r="AF3" s="270"/>
      <c r="AG3" s="270"/>
      <c r="AH3" s="270"/>
      <c r="AI3" s="270"/>
      <c r="AJ3" s="270"/>
      <c r="AK3" s="270"/>
      <c r="AL3" s="271"/>
    </row>
    <row r="4" spans="1:38" ht="70.5" customHeight="1">
      <c r="A4" s="173"/>
      <c r="B4" s="173"/>
      <c r="C4" s="174"/>
      <c r="D4" s="174"/>
      <c r="E4" s="174"/>
      <c r="F4" s="174"/>
      <c r="G4" s="174"/>
      <c r="H4" s="174"/>
      <c r="I4" s="174"/>
      <c r="J4" s="175"/>
      <c r="K4" s="202"/>
      <c r="L4" s="177"/>
      <c r="M4" s="177"/>
      <c r="N4" s="177"/>
      <c r="O4" s="177"/>
      <c r="P4" s="177"/>
      <c r="Q4" s="177"/>
      <c r="R4" s="177"/>
      <c r="S4" s="177"/>
      <c r="T4" s="177"/>
      <c r="U4" s="177"/>
      <c r="V4" s="177"/>
      <c r="W4" s="177"/>
      <c r="X4" s="177"/>
      <c r="Y4" s="177"/>
      <c r="Z4" s="177"/>
      <c r="AA4" s="177"/>
      <c r="AB4" s="178"/>
      <c r="AC4" s="269"/>
      <c r="AD4" s="270"/>
      <c r="AE4" s="270"/>
      <c r="AF4" s="270"/>
      <c r="AG4" s="270"/>
      <c r="AH4" s="270"/>
      <c r="AI4" s="270"/>
      <c r="AJ4" s="270"/>
      <c r="AK4" s="270"/>
      <c r="AL4" s="271"/>
    </row>
    <row r="5" spans="1:38" ht="11.25" customHeight="1">
      <c r="A5" s="173"/>
      <c r="B5" s="173"/>
      <c r="C5" s="174"/>
      <c r="D5" s="174"/>
      <c r="E5" s="174"/>
      <c r="F5" s="174"/>
      <c r="G5" s="174"/>
      <c r="H5" s="174"/>
      <c r="I5" s="174"/>
      <c r="J5" s="175"/>
      <c r="K5" s="193" t="s">
        <v>50</v>
      </c>
      <c r="L5" s="194"/>
      <c r="M5" s="194"/>
      <c r="N5" s="194"/>
      <c r="O5" s="194"/>
      <c r="P5" s="194"/>
      <c r="Q5" s="194"/>
      <c r="R5" s="194"/>
      <c r="S5" s="194"/>
      <c r="T5" s="194"/>
      <c r="U5" s="194"/>
      <c r="V5" s="194"/>
      <c r="W5" s="194"/>
      <c r="X5" s="194"/>
      <c r="Y5" s="194"/>
      <c r="Z5" s="194"/>
      <c r="AA5" s="194"/>
      <c r="AB5" s="195"/>
      <c r="AC5" s="269"/>
      <c r="AD5" s="270"/>
      <c r="AE5" s="270"/>
      <c r="AF5" s="270"/>
      <c r="AG5" s="270"/>
      <c r="AH5" s="270"/>
      <c r="AI5" s="270"/>
      <c r="AJ5" s="270"/>
      <c r="AK5" s="270"/>
      <c r="AL5" s="271"/>
    </row>
    <row r="6" spans="1:38" ht="6.75" customHeight="1">
      <c r="A6" s="176"/>
      <c r="B6" s="176"/>
      <c r="C6" s="177"/>
      <c r="D6" s="177"/>
      <c r="E6" s="177"/>
      <c r="F6" s="177"/>
      <c r="G6" s="177"/>
      <c r="H6" s="177"/>
      <c r="I6" s="177"/>
      <c r="J6" s="178"/>
      <c r="K6" s="196"/>
      <c r="L6" s="197"/>
      <c r="M6" s="197"/>
      <c r="N6" s="197"/>
      <c r="O6" s="197"/>
      <c r="P6" s="197"/>
      <c r="Q6" s="197"/>
      <c r="R6" s="197"/>
      <c r="S6" s="197"/>
      <c r="T6" s="197"/>
      <c r="U6" s="197"/>
      <c r="V6" s="197"/>
      <c r="W6" s="197"/>
      <c r="X6" s="197"/>
      <c r="Y6" s="197"/>
      <c r="Z6" s="197"/>
      <c r="AA6" s="197"/>
      <c r="AB6" s="198"/>
      <c r="AC6" s="272"/>
      <c r="AD6" s="273"/>
      <c r="AE6" s="273"/>
      <c r="AF6" s="273"/>
      <c r="AG6" s="273"/>
      <c r="AH6" s="273"/>
      <c r="AI6" s="273"/>
      <c r="AJ6" s="273"/>
      <c r="AK6" s="273"/>
      <c r="AL6" s="274"/>
    </row>
    <row r="7" spans="1:38" ht="18" customHeight="1">
      <c r="A7" s="167" t="s">
        <v>12</v>
      </c>
      <c r="B7" s="167"/>
      <c r="C7" s="218"/>
      <c r="D7" s="218"/>
      <c r="E7" s="218"/>
      <c r="F7" s="218"/>
      <c r="G7" s="218"/>
      <c r="H7" s="218"/>
      <c r="I7" s="218"/>
      <c r="J7" s="219"/>
      <c r="K7" s="166" t="s">
        <v>13</v>
      </c>
      <c r="L7" s="166"/>
      <c r="M7" s="166" t="s">
        <v>14</v>
      </c>
      <c r="N7" s="166"/>
      <c r="O7" s="166" t="s">
        <v>15</v>
      </c>
      <c r="P7" s="166"/>
      <c r="Q7" s="166" t="s">
        <v>16</v>
      </c>
      <c r="R7" s="166"/>
      <c r="S7" s="166" t="s">
        <v>17</v>
      </c>
      <c r="T7" s="166"/>
      <c r="U7" s="166" t="s">
        <v>18</v>
      </c>
      <c r="V7" s="166"/>
      <c r="W7" s="192" t="s">
        <v>19</v>
      </c>
      <c r="X7" s="192"/>
      <c r="Y7" s="192"/>
      <c r="Z7" s="166" t="s">
        <v>20</v>
      </c>
      <c r="AA7" s="166"/>
      <c r="AB7" s="166"/>
      <c r="AC7" s="275" t="s">
        <v>191</v>
      </c>
      <c r="AD7" s="276"/>
      <c r="AE7" s="276"/>
      <c r="AF7" s="276"/>
      <c r="AG7" s="276"/>
      <c r="AH7" s="276"/>
      <c r="AI7" s="276"/>
      <c r="AJ7" s="276"/>
      <c r="AK7" s="276"/>
      <c r="AL7" s="277"/>
    </row>
    <row r="8" spans="1:38" ht="17.25" customHeight="1" thickBot="1">
      <c r="A8" s="163" t="s">
        <v>37</v>
      </c>
      <c r="B8" s="163"/>
      <c r="C8" s="164"/>
      <c r="D8" s="164"/>
      <c r="E8" s="164"/>
      <c r="F8" s="164"/>
      <c r="G8" s="164"/>
      <c r="H8" s="164"/>
      <c r="I8" s="164"/>
      <c r="J8" s="165"/>
      <c r="K8" s="179" t="s">
        <v>38</v>
      </c>
      <c r="L8" s="180"/>
      <c r="M8" s="181" t="s">
        <v>45</v>
      </c>
      <c r="N8" s="182"/>
      <c r="O8" s="179" t="s">
        <v>39</v>
      </c>
      <c r="P8" s="180"/>
      <c r="Q8" s="181" t="s">
        <v>46</v>
      </c>
      <c r="R8" s="182"/>
      <c r="S8" s="179" t="s">
        <v>47</v>
      </c>
      <c r="T8" s="180"/>
      <c r="U8" s="179" t="s">
        <v>48</v>
      </c>
      <c r="V8" s="180"/>
      <c r="W8" s="203" t="s">
        <v>49</v>
      </c>
      <c r="X8" s="204"/>
      <c r="Y8" s="205"/>
      <c r="Z8" s="179" t="s">
        <v>11</v>
      </c>
      <c r="AA8" s="199"/>
      <c r="AB8" s="180"/>
      <c r="AC8" s="209"/>
      <c r="AD8" s="210"/>
      <c r="AE8" s="210"/>
      <c r="AF8" s="210"/>
      <c r="AG8" s="210"/>
      <c r="AH8" s="210"/>
      <c r="AI8" s="210"/>
      <c r="AJ8" s="210"/>
      <c r="AK8" s="210"/>
      <c r="AL8" s="211"/>
    </row>
    <row r="9" spans="1:38" ht="15" customHeight="1" thickBot="1">
      <c r="A9" s="25"/>
      <c r="B9" s="25"/>
      <c r="C9" s="25"/>
      <c r="D9" s="25"/>
      <c r="E9" s="25"/>
      <c r="F9" s="25"/>
      <c r="G9" s="25"/>
      <c r="H9" s="25"/>
      <c r="I9" s="25"/>
      <c r="J9" s="25"/>
      <c r="K9" s="25"/>
      <c r="L9" s="25"/>
      <c r="M9" s="25"/>
      <c r="N9" s="60"/>
      <c r="O9" s="25"/>
      <c r="P9" s="25"/>
      <c r="Q9" s="25"/>
      <c r="R9" s="25"/>
      <c r="S9" s="25"/>
      <c r="T9" s="25"/>
      <c r="U9" s="25"/>
      <c r="V9" s="25"/>
      <c r="W9" s="25"/>
      <c r="X9" s="25"/>
      <c r="Y9" s="25"/>
      <c r="Z9" s="25"/>
      <c r="AA9" s="25"/>
      <c r="AB9" s="25"/>
      <c r="AC9" s="25"/>
      <c r="AD9" s="25"/>
      <c r="AE9" s="25"/>
      <c r="AF9" s="25"/>
      <c r="AG9" s="25"/>
      <c r="AH9" s="25"/>
      <c r="AI9" s="25"/>
      <c r="AJ9" s="25"/>
      <c r="AK9" s="25"/>
      <c r="AL9" s="25"/>
    </row>
    <row r="10" spans="1:38" ht="18.75" customHeight="1">
      <c r="A10" s="242" t="s">
        <v>83</v>
      </c>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4"/>
    </row>
    <row r="11" spans="1:38" ht="18.75" customHeight="1" thickBot="1">
      <c r="A11" s="245"/>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7"/>
    </row>
    <row r="12" spans="1:38" ht="14.25" customHeight="1">
      <c r="A12" s="43"/>
      <c r="B12" s="248" t="s">
        <v>82</v>
      </c>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44"/>
    </row>
    <row r="13" spans="1:38" ht="33" customHeight="1">
      <c r="A13" s="43"/>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44"/>
    </row>
    <row r="14" spans="1:38" ht="12" customHeight="1" thickBot="1">
      <c r="A14" s="43"/>
      <c r="B14" s="251"/>
      <c r="C14" s="251"/>
      <c r="D14" s="251"/>
      <c r="E14" s="251"/>
      <c r="F14" s="251"/>
      <c r="G14" s="251"/>
      <c r="H14" s="251"/>
      <c r="I14" s="251"/>
      <c r="J14" s="251"/>
      <c r="K14" s="251"/>
      <c r="L14" s="251"/>
      <c r="M14" s="251"/>
      <c r="N14" s="251"/>
      <c r="O14" s="251"/>
      <c r="P14" s="251"/>
      <c r="Q14" s="251"/>
      <c r="R14" s="251"/>
      <c r="S14" s="251"/>
      <c r="T14" s="251"/>
      <c r="U14" s="251"/>
      <c r="V14" s="251"/>
      <c r="W14" s="251"/>
      <c r="X14" s="251"/>
      <c r="Y14" s="250"/>
      <c r="Z14" s="250"/>
      <c r="AA14" s="250"/>
      <c r="AB14" s="250"/>
      <c r="AC14" s="250"/>
      <c r="AD14" s="250"/>
      <c r="AE14" s="251"/>
      <c r="AF14" s="251"/>
      <c r="AG14" s="251"/>
      <c r="AH14" s="251"/>
      <c r="AI14" s="251"/>
      <c r="AJ14" s="251"/>
      <c r="AK14" s="251"/>
      <c r="AL14" s="44"/>
    </row>
    <row r="15" spans="1:38" ht="23.25" customHeight="1">
      <c r="A15" s="43"/>
      <c r="B15" s="328" t="s">
        <v>53</v>
      </c>
      <c r="C15" s="329"/>
      <c r="D15" s="330"/>
      <c r="E15" s="328" t="s">
        <v>54</v>
      </c>
      <c r="F15" s="329"/>
      <c r="G15" s="329"/>
      <c r="H15" s="329"/>
      <c r="I15" s="329"/>
      <c r="J15" s="329"/>
      <c r="K15" s="329"/>
      <c r="L15" s="334"/>
      <c r="M15" s="338" t="s">
        <v>73</v>
      </c>
      <c r="N15" s="340" t="s">
        <v>71</v>
      </c>
      <c r="O15" s="341" t="s">
        <v>86</v>
      </c>
      <c r="P15" s="342"/>
      <c r="Q15" s="343"/>
      <c r="R15" s="344" t="s">
        <v>222</v>
      </c>
      <c r="S15" s="345"/>
      <c r="T15" s="345"/>
      <c r="U15" s="365"/>
      <c r="V15" s="344" t="s">
        <v>72</v>
      </c>
      <c r="W15" s="345"/>
      <c r="X15" s="345"/>
      <c r="Y15" s="348" t="s">
        <v>181</v>
      </c>
      <c r="Z15" s="349"/>
      <c r="AA15" s="349"/>
      <c r="AB15" s="349"/>
      <c r="AC15" s="349"/>
      <c r="AD15" s="350"/>
      <c r="AE15" s="354" t="s">
        <v>180</v>
      </c>
      <c r="AF15" s="354"/>
      <c r="AG15" s="354"/>
      <c r="AH15" s="354"/>
      <c r="AI15" s="354"/>
      <c r="AJ15" s="354"/>
      <c r="AK15" s="355"/>
      <c r="AL15" s="44"/>
    </row>
    <row r="16" spans="1:38" ht="56.25" customHeight="1" thickBot="1">
      <c r="A16" s="43"/>
      <c r="B16" s="331"/>
      <c r="C16" s="332"/>
      <c r="D16" s="333"/>
      <c r="E16" s="335"/>
      <c r="F16" s="336"/>
      <c r="G16" s="336"/>
      <c r="H16" s="336"/>
      <c r="I16" s="336"/>
      <c r="J16" s="336"/>
      <c r="K16" s="336"/>
      <c r="L16" s="337"/>
      <c r="M16" s="339"/>
      <c r="N16" s="339"/>
      <c r="O16" s="341"/>
      <c r="P16" s="342"/>
      <c r="Q16" s="343"/>
      <c r="R16" s="346"/>
      <c r="S16" s="347"/>
      <c r="T16" s="347"/>
      <c r="U16" s="366"/>
      <c r="V16" s="346"/>
      <c r="W16" s="347"/>
      <c r="X16" s="347"/>
      <c r="Y16" s="351"/>
      <c r="Z16" s="352"/>
      <c r="AA16" s="352"/>
      <c r="AB16" s="352"/>
      <c r="AC16" s="352"/>
      <c r="AD16" s="353"/>
      <c r="AE16" s="336"/>
      <c r="AF16" s="336"/>
      <c r="AG16" s="336"/>
      <c r="AH16" s="336"/>
      <c r="AI16" s="336"/>
      <c r="AJ16" s="336"/>
      <c r="AK16" s="337"/>
      <c r="AL16" s="44"/>
    </row>
    <row r="17" spans="1:38" ht="20.100000000000001" customHeight="1">
      <c r="A17" s="43"/>
      <c r="B17" s="418">
        <v>1</v>
      </c>
      <c r="C17" s="373"/>
      <c r="D17" s="419"/>
      <c r="E17" s="422" t="s">
        <v>62</v>
      </c>
      <c r="F17" s="357"/>
      <c r="G17" s="357"/>
      <c r="H17" s="357"/>
      <c r="I17" s="357"/>
      <c r="J17" s="357"/>
      <c r="K17" s="357"/>
      <c r="L17" s="358"/>
      <c r="M17" s="438">
        <v>1</v>
      </c>
      <c r="N17" s="298" t="s">
        <v>81</v>
      </c>
      <c r="O17" s="356">
        <v>265</v>
      </c>
      <c r="P17" s="357"/>
      <c r="Q17" s="358"/>
      <c r="R17" s="362">
        <v>1400</v>
      </c>
      <c r="S17" s="363"/>
      <c r="T17" s="363"/>
      <c r="U17" s="364"/>
      <c r="V17" s="359" t="s">
        <v>77</v>
      </c>
      <c r="W17" s="360"/>
      <c r="X17" s="361"/>
      <c r="Y17" s="356">
        <f>R17+R21</f>
        <v>1600</v>
      </c>
      <c r="Z17" s="357"/>
      <c r="AA17" s="357"/>
      <c r="AB17" s="357"/>
      <c r="AC17" s="357"/>
      <c r="AD17" s="358"/>
      <c r="AE17" s="356">
        <f>R19+R21</f>
        <v>2700</v>
      </c>
      <c r="AF17" s="357"/>
      <c r="AG17" s="357"/>
      <c r="AH17" s="357"/>
      <c r="AI17" s="357"/>
      <c r="AJ17" s="357"/>
      <c r="AK17" s="367"/>
      <c r="AL17" s="44"/>
    </row>
    <row r="18" spans="1:38" ht="27.75" customHeight="1">
      <c r="A18" s="43"/>
      <c r="B18" s="379"/>
      <c r="C18" s="360"/>
      <c r="D18" s="380"/>
      <c r="E18" s="423"/>
      <c r="F18" s="360"/>
      <c r="G18" s="360"/>
      <c r="H18" s="360"/>
      <c r="I18" s="360"/>
      <c r="J18" s="360"/>
      <c r="K18" s="360"/>
      <c r="L18" s="361"/>
      <c r="M18" s="394"/>
      <c r="N18" s="406"/>
      <c r="O18" s="359"/>
      <c r="P18" s="360"/>
      <c r="Q18" s="361"/>
      <c r="R18" s="359" t="s">
        <v>205</v>
      </c>
      <c r="S18" s="360"/>
      <c r="T18" s="360"/>
      <c r="U18" s="361"/>
      <c r="V18" s="359"/>
      <c r="W18" s="360"/>
      <c r="X18" s="361"/>
      <c r="Y18" s="359"/>
      <c r="Z18" s="360"/>
      <c r="AA18" s="360"/>
      <c r="AB18" s="360"/>
      <c r="AC18" s="360"/>
      <c r="AD18" s="361"/>
      <c r="AE18" s="359"/>
      <c r="AF18" s="360"/>
      <c r="AG18" s="360"/>
      <c r="AH18" s="360"/>
      <c r="AI18" s="360"/>
      <c r="AJ18" s="360"/>
      <c r="AK18" s="368"/>
      <c r="AL18" s="44"/>
    </row>
    <row r="19" spans="1:38" ht="20.100000000000001" customHeight="1">
      <c r="A19" s="43"/>
      <c r="B19" s="379"/>
      <c r="C19" s="360"/>
      <c r="D19" s="380"/>
      <c r="E19" s="423"/>
      <c r="F19" s="360"/>
      <c r="G19" s="360"/>
      <c r="H19" s="360"/>
      <c r="I19" s="360"/>
      <c r="J19" s="360"/>
      <c r="K19" s="360"/>
      <c r="L19" s="361"/>
      <c r="M19" s="394"/>
      <c r="N19" s="407" t="s">
        <v>88</v>
      </c>
      <c r="O19" s="359"/>
      <c r="P19" s="360"/>
      <c r="Q19" s="361"/>
      <c r="R19" s="424">
        <v>2500</v>
      </c>
      <c r="S19" s="425"/>
      <c r="T19" s="425"/>
      <c r="U19" s="426"/>
      <c r="V19" s="359"/>
      <c r="W19" s="360"/>
      <c r="X19" s="361"/>
      <c r="Y19" s="359"/>
      <c r="Z19" s="360"/>
      <c r="AA19" s="360"/>
      <c r="AB19" s="360"/>
      <c r="AC19" s="360"/>
      <c r="AD19" s="361"/>
      <c r="AE19" s="359"/>
      <c r="AF19" s="360"/>
      <c r="AG19" s="360"/>
      <c r="AH19" s="360"/>
      <c r="AI19" s="360"/>
      <c r="AJ19" s="360"/>
      <c r="AK19" s="368"/>
      <c r="AL19" s="44"/>
    </row>
    <row r="20" spans="1:38" ht="37.5" customHeight="1">
      <c r="A20" s="43"/>
      <c r="B20" s="420"/>
      <c r="C20" s="383"/>
      <c r="D20" s="421"/>
      <c r="E20" s="302"/>
      <c r="F20" s="383"/>
      <c r="G20" s="383"/>
      <c r="H20" s="383"/>
      <c r="I20" s="383"/>
      <c r="J20" s="383"/>
      <c r="K20" s="383"/>
      <c r="L20" s="384"/>
      <c r="M20" s="395"/>
      <c r="N20" s="406"/>
      <c r="O20" s="359"/>
      <c r="P20" s="360"/>
      <c r="Q20" s="361"/>
      <c r="R20" s="369" t="s">
        <v>207</v>
      </c>
      <c r="S20" s="370"/>
      <c r="T20" s="370"/>
      <c r="U20" s="371"/>
      <c r="V20" s="359"/>
      <c r="W20" s="360"/>
      <c r="X20" s="361"/>
      <c r="Y20" s="359"/>
      <c r="Z20" s="360"/>
      <c r="AA20" s="360"/>
      <c r="AB20" s="360"/>
      <c r="AC20" s="360"/>
      <c r="AD20" s="361"/>
      <c r="AE20" s="359"/>
      <c r="AF20" s="360"/>
      <c r="AG20" s="360"/>
      <c r="AH20" s="360"/>
      <c r="AI20" s="360"/>
      <c r="AJ20" s="360"/>
      <c r="AK20" s="368"/>
      <c r="AL20" s="44"/>
    </row>
    <row r="21" spans="1:38" ht="20.100000000000001" customHeight="1">
      <c r="A21" s="43"/>
      <c r="B21" s="376">
        <v>2</v>
      </c>
      <c r="C21" s="377"/>
      <c r="D21" s="378"/>
      <c r="E21" s="381" t="s">
        <v>80</v>
      </c>
      <c r="F21" s="377"/>
      <c r="G21" s="377"/>
      <c r="H21" s="377"/>
      <c r="I21" s="377"/>
      <c r="J21" s="377"/>
      <c r="K21" s="377"/>
      <c r="L21" s="382"/>
      <c r="M21" s="432">
        <v>2</v>
      </c>
      <c r="N21" s="407" t="s">
        <v>81</v>
      </c>
      <c r="O21" s="359"/>
      <c r="P21" s="360"/>
      <c r="Q21" s="361"/>
      <c r="R21" s="434">
        <v>200</v>
      </c>
      <c r="S21" s="435"/>
      <c r="T21" s="435"/>
      <c r="U21" s="436"/>
      <c r="V21" s="359"/>
      <c r="W21" s="360"/>
      <c r="X21" s="361"/>
      <c r="Y21" s="359"/>
      <c r="Z21" s="360"/>
      <c r="AA21" s="360"/>
      <c r="AB21" s="360"/>
      <c r="AC21" s="360"/>
      <c r="AD21" s="361"/>
      <c r="AE21" s="359"/>
      <c r="AF21" s="360"/>
      <c r="AG21" s="360"/>
      <c r="AH21" s="360"/>
      <c r="AI21" s="360"/>
      <c r="AJ21" s="360"/>
      <c r="AK21" s="368"/>
      <c r="AL21" s="44"/>
    </row>
    <row r="22" spans="1:38" ht="33" customHeight="1" thickBot="1">
      <c r="A22" s="43"/>
      <c r="B22" s="427"/>
      <c r="C22" s="428"/>
      <c r="D22" s="429"/>
      <c r="E22" s="430"/>
      <c r="F22" s="428"/>
      <c r="G22" s="428"/>
      <c r="H22" s="428"/>
      <c r="I22" s="428"/>
      <c r="J22" s="428"/>
      <c r="K22" s="428"/>
      <c r="L22" s="431"/>
      <c r="M22" s="433"/>
      <c r="N22" s="408"/>
      <c r="O22" s="359"/>
      <c r="P22" s="360"/>
      <c r="Q22" s="361"/>
      <c r="R22" s="437" t="s">
        <v>206</v>
      </c>
      <c r="S22" s="428"/>
      <c r="T22" s="428"/>
      <c r="U22" s="431"/>
      <c r="V22" s="359"/>
      <c r="W22" s="360"/>
      <c r="X22" s="361"/>
      <c r="Y22" s="359"/>
      <c r="Z22" s="360"/>
      <c r="AA22" s="360"/>
      <c r="AB22" s="360"/>
      <c r="AC22" s="360"/>
      <c r="AD22" s="361"/>
      <c r="AE22" s="359"/>
      <c r="AF22" s="360"/>
      <c r="AG22" s="360"/>
      <c r="AH22" s="360"/>
      <c r="AI22" s="360"/>
      <c r="AJ22" s="360"/>
      <c r="AK22" s="368"/>
      <c r="AL22" s="44"/>
    </row>
    <row r="23" spans="1:38" ht="48.75" customHeight="1">
      <c r="A23" s="43"/>
      <c r="B23" s="389">
        <v>1</v>
      </c>
      <c r="C23" s="295"/>
      <c r="D23" s="390"/>
      <c r="E23" s="391" t="s">
        <v>84</v>
      </c>
      <c r="F23" s="295"/>
      <c r="G23" s="295"/>
      <c r="H23" s="295"/>
      <c r="I23" s="295"/>
      <c r="J23" s="295"/>
      <c r="K23" s="295"/>
      <c r="L23" s="392"/>
      <c r="M23" s="393">
        <v>1</v>
      </c>
      <c r="N23" s="87" t="s">
        <v>81</v>
      </c>
      <c r="O23" s="372" t="s">
        <v>75</v>
      </c>
      <c r="P23" s="373"/>
      <c r="Q23" s="396"/>
      <c r="R23" s="397" t="s">
        <v>224</v>
      </c>
      <c r="S23" s="398"/>
      <c r="T23" s="398"/>
      <c r="U23" s="399"/>
      <c r="V23" s="372" t="s">
        <v>77</v>
      </c>
      <c r="W23" s="373"/>
      <c r="X23" s="396"/>
      <c r="Y23" s="372">
        <f>400+140</f>
        <v>540</v>
      </c>
      <c r="Z23" s="373"/>
      <c r="AA23" s="373"/>
      <c r="AB23" s="373"/>
      <c r="AC23" s="373"/>
      <c r="AD23" s="396"/>
      <c r="AE23" s="372" t="s">
        <v>75</v>
      </c>
      <c r="AF23" s="373"/>
      <c r="AG23" s="373"/>
      <c r="AH23" s="373"/>
      <c r="AI23" s="373"/>
      <c r="AJ23" s="373"/>
      <c r="AK23" s="374"/>
      <c r="AL23" s="44"/>
    </row>
    <row r="24" spans="1:38" ht="43.5" customHeight="1">
      <c r="A24" s="43"/>
      <c r="B24" s="376">
        <v>2</v>
      </c>
      <c r="C24" s="377"/>
      <c r="D24" s="378"/>
      <c r="E24" s="381" t="s">
        <v>85</v>
      </c>
      <c r="F24" s="377"/>
      <c r="G24" s="377"/>
      <c r="H24" s="377"/>
      <c r="I24" s="377"/>
      <c r="J24" s="377"/>
      <c r="K24" s="377"/>
      <c r="L24" s="382"/>
      <c r="M24" s="394"/>
      <c r="N24" s="80" t="s">
        <v>81</v>
      </c>
      <c r="O24" s="359"/>
      <c r="P24" s="360"/>
      <c r="Q24" s="361"/>
      <c r="R24" s="385" t="s">
        <v>223</v>
      </c>
      <c r="S24" s="386"/>
      <c r="T24" s="386"/>
      <c r="U24" s="387"/>
      <c r="V24" s="359"/>
      <c r="W24" s="360"/>
      <c r="X24" s="361"/>
      <c r="Y24" s="369"/>
      <c r="Z24" s="370"/>
      <c r="AA24" s="370"/>
      <c r="AB24" s="370"/>
      <c r="AC24" s="370"/>
      <c r="AD24" s="371"/>
      <c r="AE24" s="369"/>
      <c r="AF24" s="370"/>
      <c r="AG24" s="370"/>
      <c r="AH24" s="370"/>
      <c r="AI24" s="370"/>
      <c r="AJ24" s="370"/>
      <c r="AK24" s="375"/>
      <c r="AL24" s="44"/>
    </row>
    <row r="25" spans="1:38" ht="48.75" customHeight="1">
      <c r="A25" s="43"/>
      <c r="B25" s="379"/>
      <c r="C25" s="360"/>
      <c r="D25" s="380"/>
      <c r="E25" s="302"/>
      <c r="F25" s="383"/>
      <c r="G25" s="383"/>
      <c r="H25" s="383"/>
      <c r="I25" s="383"/>
      <c r="J25" s="383"/>
      <c r="K25" s="383"/>
      <c r="L25" s="384"/>
      <c r="M25" s="395"/>
      <c r="N25" s="80" t="s">
        <v>88</v>
      </c>
      <c r="O25" s="369"/>
      <c r="P25" s="370"/>
      <c r="Q25" s="371"/>
      <c r="R25" s="385" t="s">
        <v>182</v>
      </c>
      <c r="S25" s="386"/>
      <c r="T25" s="386"/>
      <c r="U25" s="387"/>
      <c r="V25" s="369"/>
      <c r="W25" s="370"/>
      <c r="X25" s="371"/>
      <c r="Y25" s="385" t="s">
        <v>75</v>
      </c>
      <c r="Z25" s="386"/>
      <c r="AA25" s="386"/>
      <c r="AB25" s="386"/>
      <c r="AC25" s="386"/>
      <c r="AD25" s="387"/>
      <c r="AE25" s="385">
        <f>500+400</f>
        <v>900</v>
      </c>
      <c r="AF25" s="386"/>
      <c r="AG25" s="386"/>
      <c r="AH25" s="386"/>
      <c r="AI25" s="386"/>
      <c r="AJ25" s="386"/>
      <c r="AK25" s="388"/>
      <c r="AL25" s="44"/>
    </row>
    <row r="26" spans="1:38" ht="72" customHeight="1" thickBot="1">
      <c r="A26" s="43"/>
      <c r="B26" s="413">
        <v>3</v>
      </c>
      <c r="C26" s="413"/>
      <c r="D26" s="414"/>
      <c r="E26" s="415" t="s">
        <v>63</v>
      </c>
      <c r="F26" s="416"/>
      <c r="G26" s="416"/>
      <c r="H26" s="416"/>
      <c r="I26" s="416"/>
      <c r="J26" s="416"/>
      <c r="K26" s="416"/>
      <c r="L26" s="417"/>
      <c r="M26" s="88">
        <v>1</v>
      </c>
      <c r="N26" s="89" t="s">
        <v>87</v>
      </c>
      <c r="O26" s="400">
        <v>50</v>
      </c>
      <c r="P26" s="401"/>
      <c r="Q26" s="402"/>
      <c r="R26" s="400">
        <v>800</v>
      </c>
      <c r="S26" s="401"/>
      <c r="T26" s="401"/>
      <c r="U26" s="402"/>
      <c r="V26" s="400" t="s">
        <v>77</v>
      </c>
      <c r="W26" s="401">
        <v>2</v>
      </c>
      <c r="X26" s="402"/>
      <c r="Y26" s="400" t="s">
        <v>75</v>
      </c>
      <c r="Z26" s="401"/>
      <c r="AA26" s="401"/>
      <c r="AB26" s="401"/>
      <c r="AC26" s="401"/>
      <c r="AD26" s="402"/>
      <c r="AE26" s="400">
        <v>800</v>
      </c>
      <c r="AF26" s="401"/>
      <c r="AG26" s="401"/>
      <c r="AH26" s="401"/>
      <c r="AI26" s="401"/>
      <c r="AJ26" s="401"/>
      <c r="AK26" s="409"/>
      <c r="AL26" s="44"/>
    </row>
    <row r="27" spans="1:38" ht="13.5" customHeight="1">
      <c r="A27" s="43"/>
      <c r="B27" s="51"/>
      <c r="C27" s="51"/>
      <c r="D27" s="51"/>
      <c r="E27" s="51"/>
      <c r="F27" s="51"/>
      <c r="G27" s="51"/>
      <c r="H27" s="51"/>
      <c r="I27" s="79"/>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44"/>
    </row>
    <row r="28" spans="1:38" ht="13.5" customHeight="1">
      <c r="A28" s="43"/>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44"/>
    </row>
    <row r="29" spans="1:38" ht="13.5" customHeight="1" thickBot="1">
      <c r="A29" s="43"/>
      <c r="B29" s="51"/>
      <c r="C29" s="51"/>
      <c r="D29" s="51"/>
      <c r="E29" s="51"/>
      <c r="F29" s="51"/>
      <c r="G29" s="51"/>
      <c r="H29" s="51"/>
      <c r="I29" s="53"/>
      <c r="J29" s="51"/>
      <c r="K29" s="51"/>
      <c r="L29" s="53"/>
      <c r="M29" s="51"/>
      <c r="N29" s="51"/>
      <c r="O29" s="51"/>
      <c r="P29" s="51"/>
      <c r="Q29" s="51"/>
      <c r="R29" s="51"/>
      <c r="S29" s="51"/>
      <c r="T29" s="51"/>
      <c r="U29" s="51"/>
      <c r="V29" s="53"/>
      <c r="W29" s="51"/>
      <c r="X29" s="51"/>
      <c r="Y29" s="51"/>
      <c r="Z29" s="51"/>
      <c r="AA29" s="51"/>
      <c r="AB29" s="51"/>
      <c r="AC29" s="51"/>
      <c r="AD29" s="51"/>
      <c r="AE29" s="51"/>
      <c r="AF29" s="51"/>
      <c r="AG29" s="51"/>
      <c r="AH29" s="51"/>
      <c r="AI29" s="51"/>
      <c r="AJ29" s="51"/>
      <c r="AK29" s="51"/>
      <c r="AL29" s="44"/>
    </row>
    <row r="30" spans="1:38" ht="36" customHeight="1" thickBot="1">
      <c r="A30" s="43"/>
      <c r="B30" s="47"/>
      <c r="C30" s="47"/>
      <c r="D30" s="47"/>
      <c r="E30" s="47"/>
      <c r="F30" s="47"/>
      <c r="G30" s="47"/>
      <c r="H30" s="48"/>
      <c r="I30" s="253" t="s">
        <v>176</v>
      </c>
      <c r="J30" s="254"/>
      <c r="K30" s="254"/>
      <c r="L30" s="254"/>
      <c r="M30" s="254"/>
      <c r="N30" s="254"/>
      <c r="O30" s="254"/>
      <c r="P30" s="254"/>
      <c r="Q30" s="254"/>
      <c r="R30" s="254"/>
      <c r="S30" s="254"/>
      <c r="T30" s="254"/>
      <c r="U30" s="254"/>
      <c r="V30" s="255"/>
      <c r="W30" s="254"/>
      <c r="X30" s="254"/>
      <c r="Y30" s="410">
        <f>SUM(AE17:AK26)</f>
        <v>4400</v>
      </c>
      <c r="Z30" s="411"/>
      <c r="AA30" s="411"/>
      <c r="AB30" s="412"/>
      <c r="AC30" s="49"/>
      <c r="AD30" s="47"/>
      <c r="AE30" s="47"/>
      <c r="AF30" s="47"/>
      <c r="AG30" s="47"/>
      <c r="AH30" s="47"/>
      <c r="AI30" s="47"/>
      <c r="AJ30" s="47"/>
      <c r="AK30" s="47"/>
      <c r="AL30" s="44"/>
    </row>
    <row r="31" spans="1:38" ht="36" customHeight="1" thickBot="1">
      <c r="A31" s="43"/>
      <c r="B31" s="47"/>
      <c r="C31" s="47"/>
      <c r="D31" s="47"/>
      <c r="E31" s="47"/>
      <c r="F31" s="47"/>
      <c r="G31" s="47"/>
      <c r="H31" s="48"/>
      <c r="I31" s="253" t="s">
        <v>177</v>
      </c>
      <c r="J31" s="254"/>
      <c r="K31" s="254"/>
      <c r="L31" s="254"/>
      <c r="M31" s="254"/>
      <c r="N31" s="254"/>
      <c r="O31" s="254"/>
      <c r="P31" s="254"/>
      <c r="Q31" s="254"/>
      <c r="R31" s="254"/>
      <c r="S31" s="254"/>
      <c r="T31" s="254"/>
      <c r="U31" s="254"/>
      <c r="V31" s="255"/>
      <c r="W31" s="254"/>
      <c r="X31" s="254"/>
      <c r="Y31" s="410">
        <f>SUM(Y17:AD24)</f>
        <v>2140</v>
      </c>
      <c r="Z31" s="411"/>
      <c r="AA31" s="411"/>
      <c r="AB31" s="412"/>
      <c r="AC31" s="49"/>
      <c r="AD31" s="47"/>
      <c r="AE31" s="47"/>
      <c r="AF31" s="47"/>
      <c r="AG31" s="47"/>
      <c r="AH31" s="47"/>
      <c r="AI31" s="47"/>
      <c r="AJ31" s="47"/>
      <c r="AK31" s="47"/>
      <c r="AL31" s="44"/>
    </row>
    <row r="32" spans="1:38" ht="36" customHeight="1" thickBot="1">
      <c r="A32" s="43"/>
      <c r="B32" s="47"/>
      <c r="C32" s="47"/>
      <c r="D32" s="47"/>
      <c r="E32" s="47"/>
      <c r="F32" s="47"/>
      <c r="G32" s="47"/>
      <c r="H32" s="48"/>
      <c r="I32" s="253" t="s">
        <v>184</v>
      </c>
      <c r="J32" s="254"/>
      <c r="K32" s="254"/>
      <c r="L32" s="254"/>
      <c r="M32" s="254"/>
      <c r="N32" s="254"/>
      <c r="O32" s="254"/>
      <c r="P32" s="254"/>
      <c r="Q32" s="254"/>
      <c r="R32" s="254"/>
      <c r="S32" s="254"/>
      <c r="T32" s="254"/>
      <c r="U32" s="254"/>
      <c r="V32" s="254"/>
      <c r="W32" s="254"/>
      <c r="X32" s="254"/>
      <c r="Y32" s="403">
        <f>Y30*1.2</f>
        <v>5280</v>
      </c>
      <c r="Z32" s="404"/>
      <c r="AA32" s="404"/>
      <c r="AB32" s="405"/>
      <c r="AC32" s="49"/>
      <c r="AD32" s="47"/>
      <c r="AE32" s="47"/>
      <c r="AF32" s="47"/>
      <c r="AG32" s="47"/>
      <c r="AH32" s="47"/>
      <c r="AI32" s="47"/>
      <c r="AJ32" s="47"/>
      <c r="AK32" s="47"/>
      <c r="AL32" s="44"/>
    </row>
    <row r="33" spans="1:38" ht="39" customHeight="1" thickBot="1">
      <c r="A33" s="43"/>
      <c r="B33" s="47"/>
      <c r="C33" s="47"/>
      <c r="D33" s="47"/>
      <c r="E33" s="47"/>
      <c r="F33" s="47"/>
      <c r="G33" s="47"/>
      <c r="H33" s="48"/>
      <c r="I33" s="253" t="s">
        <v>185</v>
      </c>
      <c r="J33" s="254"/>
      <c r="K33" s="254"/>
      <c r="L33" s="254"/>
      <c r="M33" s="254"/>
      <c r="N33" s="254"/>
      <c r="O33" s="254"/>
      <c r="P33" s="254"/>
      <c r="Q33" s="254"/>
      <c r="R33" s="254"/>
      <c r="S33" s="254"/>
      <c r="T33" s="254"/>
      <c r="U33" s="254"/>
      <c r="V33" s="254"/>
      <c r="W33" s="254"/>
      <c r="X33" s="254"/>
      <c r="Y33" s="403">
        <f>Y31*1.2</f>
        <v>2568</v>
      </c>
      <c r="Z33" s="404"/>
      <c r="AA33" s="404"/>
      <c r="AB33" s="405"/>
      <c r="AC33" s="49"/>
      <c r="AD33" s="47"/>
      <c r="AE33" s="47"/>
      <c r="AF33" s="47"/>
      <c r="AG33" s="47"/>
      <c r="AH33" s="47"/>
      <c r="AI33" s="47"/>
      <c r="AJ33" s="47"/>
      <c r="AK33" s="47"/>
      <c r="AL33" s="44"/>
    </row>
    <row r="34" spans="1:38" ht="12" customHeight="1">
      <c r="A34" s="43"/>
      <c r="B34" s="46"/>
      <c r="C34" s="46"/>
      <c r="D34" s="46"/>
      <c r="E34" s="46"/>
      <c r="F34" s="46"/>
      <c r="G34" s="46"/>
      <c r="H34" s="46"/>
      <c r="I34" s="46"/>
      <c r="J34" s="46"/>
      <c r="K34" s="46"/>
      <c r="L34" s="46"/>
      <c r="M34" s="46"/>
      <c r="N34" s="61"/>
      <c r="O34" s="46"/>
      <c r="P34" s="46"/>
      <c r="Q34" s="46"/>
      <c r="R34" s="46"/>
      <c r="S34" s="46"/>
      <c r="T34" s="46"/>
      <c r="U34" s="46"/>
      <c r="V34" s="46"/>
      <c r="W34" s="46"/>
      <c r="X34" s="46"/>
      <c r="Y34" s="46"/>
      <c r="Z34" s="46"/>
      <c r="AA34" s="46"/>
      <c r="AB34" s="46"/>
      <c r="AC34" s="46"/>
      <c r="AD34" s="46"/>
      <c r="AE34" s="46"/>
      <c r="AF34" s="46"/>
      <c r="AG34" s="46"/>
      <c r="AH34" s="46"/>
      <c r="AI34" s="46"/>
      <c r="AJ34" s="46"/>
      <c r="AK34" s="46"/>
      <c r="AL34" s="44"/>
    </row>
    <row r="35" spans="1:38" ht="107.25" customHeight="1">
      <c r="A35" s="50"/>
      <c r="B35" s="322" t="s">
        <v>219</v>
      </c>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44"/>
    </row>
    <row r="36" spans="1:38" ht="68.25" customHeight="1" thickBot="1">
      <c r="A36" s="22"/>
      <c r="B36" s="23"/>
      <c r="C36" s="23"/>
      <c r="D36" s="23"/>
      <c r="E36" s="23"/>
      <c r="F36" s="23"/>
      <c r="G36" s="23"/>
      <c r="H36" s="23"/>
      <c r="I36" s="23"/>
      <c r="J36" s="23"/>
      <c r="K36" s="23"/>
      <c r="L36" s="23"/>
      <c r="M36" s="23"/>
      <c r="N36" s="62"/>
      <c r="O36" s="23"/>
      <c r="P36" s="23"/>
      <c r="Q36" s="23"/>
      <c r="R36" s="23"/>
      <c r="S36" s="23"/>
      <c r="T36" s="23"/>
      <c r="U36" s="23"/>
      <c r="V36" s="23"/>
      <c r="W36" s="23"/>
      <c r="X36" s="23"/>
      <c r="Y36" s="23"/>
      <c r="Z36" s="23"/>
      <c r="AA36" s="23"/>
      <c r="AB36" s="23"/>
      <c r="AC36" s="23"/>
      <c r="AD36" s="23"/>
      <c r="AE36" s="23"/>
      <c r="AF36" s="23"/>
      <c r="AG36" s="23"/>
      <c r="AH36" s="23"/>
      <c r="AI36" s="23"/>
      <c r="AJ36" s="23"/>
      <c r="AK36" s="23"/>
      <c r="AL36" s="24"/>
    </row>
  </sheetData>
  <mergeCells count="83">
    <mergeCell ref="AC1:AL6"/>
    <mergeCell ref="K5:AB6"/>
    <mergeCell ref="W7:Y7"/>
    <mergeCell ref="Z7:AB7"/>
    <mergeCell ref="AC7:AL8"/>
    <mergeCell ref="W8:Y8"/>
    <mergeCell ref="Z8:AB8"/>
    <mergeCell ref="U8:V8"/>
    <mergeCell ref="Q7:R7"/>
    <mergeCell ref="S7:T7"/>
    <mergeCell ref="U7:V7"/>
    <mergeCell ref="E17:L20"/>
    <mergeCell ref="N19:N20"/>
    <mergeCell ref="R19:U19"/>
    <mergeCell ref="B21:D22"/>
    <mergeCell ref="E21:L22"/>
    <mergeCell ref="M21:M22"/>
    <mergeCell ref="R21:U21"/>
    <mergeCell ref="R22:U22"/>
    <mergeCell ref="M17:M20"/>
    <mergeCell ref="I33:X33"/>
    <mergeCell ref="Y33:AB33"/>
    <mergeCell ref="B35:AK35"/>
    <mergeCell ref="N17:N18"/>
    <mergeCell ref="R18:U18"/>
    <mergeCell ref="N21:N22"/>
    <mergeCell ref="AE26:AK26"/>
    <mergeCell ref="I30:X30"/>
    <mergeCell ref="Y30:AB30"/>
    <mergeCell ref="I31:X31"/>
    <mergeCell ref="Y31:AB31"/>
    <mergeCell ref="I32:X32"/>
    <mergeCell ref="Y32:AB32"/>
    <mergeCell ref="B26:D26"/>
    <mergeCell ref="E26:L26"/>
    <mergeCell ref="B17:D20"/>
    <mergeCell ref="O26:Q26"/>
    <mergeCell ref="R26:U26"/>
    <mergeCell ref="V26:X26"/>
    <mergeCell ref="Y26:AD26"/>
    <mergeCell ref="Y23:AD24"/>
    <mergeCell ref="AE23:AK24"/>
    <mergeCell ref="B24:D25"/>
    <mergeCell ref="E24:L25"/>
    <mergeCell ref="R24:U24"/>
    <mergeCell ref="R25:U25"/>
    <mergeCell ref="Y25:AD25"/>
    <mergeCell ref="AE25:AK25"/>
    <mergeCell ref="B23:D23"/>
    <mergeCell ref="E23:L23"/>
    <mergeCell ref="M23:M25"/>
    <mergeCell ref="O23:Q25"/>
    <mergeCell ref="R23:U23"/>
    <mergeCell ref="V23:X25"/>
    <mergeCell ref="V15:X16"/>
    <mergeCell ref="Y15:AD16"/>
    <mergeCell ref="AE15:AK16"/>
    <mergeCell ref="O17:Q22"/>
    <mergeCell ref="R17:U17"/>
    <mergeCell ref="V17:X22"/>
    <mergeCell ref="R15:U16"/>
    <mergeCell ref="Y17:AD22"/>
    <mergeCell ref="AE17:AK22"/>
    <mergeCell ref="R20:U20"/>
    <mergeCell ref="A10:AL11"/>
    <mergeCell ref="B12:AK14"/>
    <mergeCell ref="M8:N8"/>
    <mergeCell ref="O8:P8"/>
    <mergeCell ref="Q8:R8"/>
    <mergeCell ref="S8:T8"/>
    <mergeCell ref="A8:J8"/>
    <mergeCell ref="K8:L8"/>
    <mergeCell ref="B15:D16"/>
    <mergeCell ref="E15:L16"/>
    <mergeCell ref="M15:M16"/>
    <mergeCell ref="N15:N16"/>
    <mergeCell ref="O15:Q16"/>
    <mergeCell ref="A1:J6"/>
    <mergeCell ref="A7:J7"/>
    <mergeCell ref="K7:L7"/>
    <mergeCell ref="M7:N7"/>
    <mergeCell ref="O7:P7"/>
    <mergeCell ref="K1:AB4"/>
  </mergeCells>
  <printOptions horizontalCentered="1" gridLinesSet="0"/>
  <pageMargins left="0.25" right="0.25" top="0.143700787" bottom="0.143700787" header="0" footer="0"/>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8"/>
  <sheetViews>
    <sheetView showGridLines="0" view="pageBreakPreview" topLeftCell="A46" zoomScale="70" zoomScaleNormal="100" zoomScaleSheetLayoutView="70" workbookViewId="0">
      <selection activeCell="P65" sqref="P65"/>
    </sheetView>
  </sheetViews>
  <sheetFormatPr defaultColWidth="9.140625" defaultRowHeight="12.75"/>
  <cols>
    <col min="1" max="4" width="3.7109375" style="2" customWidth="1"/>
    <col min="5" max="5" width="8.7109375" style="2" customWidth="1"/>
    <col min="6" max="6" width="4.7109375" style="2" bestFit="1" customWidth="1"/>
    <col min="7" max="8" width="6.7109375" style="2" customWidth="1"/>
    <col min="9" max="9" width="3.7109375" style="2" customWidth="1"/>
    <col min="10" max="10" width="21" style="2" customWidth="1"/>
    <col min="11" max="11" width="10.7109375" style="56" customWidth="1"/>
    <col min="12" max="13" width="10.7109375" style="2" customWidth="1"/>
    <col min="14" max="27" width="5.7109375" style="2" customWidth="1"/>
    <col min="28" max="28" width="3.7109375" style="2" customWidth="1"/>
    <col min="29" max="29" width="7.7109375" style="2" bestFit="1" customWidth="1"/>
    <col min="30" max="35" width="3.7109375" style="2" customWidth="1"/>
    <col min="36" max="36" width="7.7109375" style="2" customWidth="1"/>
    <col min="37" max="37" width="3.7109375" style="2" customWidth="1"/>
    <col min="38" max="39" width="0" style="2" hidden="1" customWidth="1"/>
    <col min="40" max="51" width="0" style="13" hidden="1" customWidth="1"/>
    <col min="52" max="52" width="0" style="2" hidden="1" customWidth="1"/>
    <col min="53" max="16384" width="9.140625" style="2"/>
  </cols>
  <sheetData>
    <row r="1" spans="1:37" ht="24.75" customHeight="1">
      <c r="A1" s="170" t="s">
        <v>35</v>
      </c>
      <c r="B1" s="170"/>
      <c r="C1" s="171"/>
      <c r="D1" s="171"/>
      <c r="E1" s="171"/>
      <c r="F1" s="171"/>
      <c r="G1" s="171"/>
      <c r="H1" s="171"/>
      <c r="I1" s="171"/>
      <c r="J1" s="172"/>
      <c r="K1" s="200" t="s">
        <v>41</v>
      </c>
      <c r="L1" s="171"/>
      <c r="M1" s="171"/>
      <c r="N1" s="171"/>
      <c r="O1" s="171"/>
      <c r="P1" s="171"/>
      <c r="Q1" s="171"/>
      <c r="R1" s="171"/>
      <c r="S1" s="171"/>
      <c r="T1" s="171"/>
      <c r="U1" s="171"/>
      <c r="V1" s="171"/>
      <c r="W1" s="171"/>
      <c r="X1" s="171"/>
      <c r="Y1" s="171"/>
      <c r="Z1" s="171"/>
      <c r="AA1" s="172"/>
      <c r="AB1" s="183"/>
      <c r="AC1" s="267"/>
      <c r="AD1" s="267"/>
      <c r="AE1" s="267"/>
      <c r="AF1" s="267"/>
      <c r="AG1" s="267"/>
      <c r="AH1" s="267"/>
      <c r="AI1" s="267"/>
      <c r="AJ1" s="267"/>
      <c r="AK1" s="268"/>
    </row>
    <row r="2" spans="1:37" ht="15" customHeight="1">
      <c r="A2" s="173"/>
      <c r="B2" s="173"/>
      <c r="C2" s="174"/>
      <c r="D2" s="174"/>
      <c r="E2" s="174"/>
      <c r="F2" s="174"/>
      <c r="G2" s="174"/>
      <c r="H2" s="174"/>
      <c r="I2" s="174"/>
      <c r="J2" s="175"/>
      <c r="K2" s="201"/>
      <c r="L2" s="174"/>
      <c r="M2" s="174"/>
      <c r="N2" s="174"/>
      <c r="O2" s="174"/>
      <c r="P2" s="174"/>
      <c r="Q2" s="174"/>
      <c r="R2" s="174"/>
      <c r="S2" s="174"/>
      <c r="T2" s="174"/>
      <c r="U2" s="174"/>
      <c r="V2" s="174"/>
      <c r="W2" s="174"/>
      <c r="X2" s="174"/>
      <c r="Y2" s="174"/>
      <c r="Z2" s="174"/>
      <c r="AA2" s="175"/>
      <c r="AB2" s="269"/>
      <c r="AC2" s="270"/>
      <c r="AD2" s="270"/>
      <c r="AE2" s="270"/>
      <c r="AF2" s="270"/>
      <c r="AG2" s="270"/>
      <c r="AH2" s="270"/>
      <c r="AI2" s="270"/>
      <c r="AJ2" s="270"/>
      <c r="AK2" s="271"/>
    </row>
    <row r="3" spans="1:37" ht="12.75" customHeight="1">
      <c r="A3" s="173"/>
      <c r="B3" s="173"/>
      <c r="C3" s="174"/>
      <c r="D3" s="174"/>
      <c r="E3" s="174"/>
      <c r="F3" s="174"/>
      <c r="G3" s="174"/>
      <c r="H3" s="174"/>
      <c r="I3" s="174"/>
      <c r="J3" s="175"/>
      <c r="K3" s="201"/>
      <c r="L3" s="174"/>
      <c r="M3" s="174"/>
      <c r="N3" s="174"/>
      <c r="O3" s="174"/>
      <c r="P3" s="174"/>
      <c r="Q3" s="174"/>
      <c r="R3" s="174"/>
      <c r="S3" s="174"/>
      <c r="T3" s="174"/>
      <c r="U3" s="174"/>
      <c r="V3" s="174"/>
      <c r="W3" s="174"/>
      <c r="X3" s="174"/>
      <c r="Y3" s="174"/>
      <c r="Z3" s="174"/>
      <c r="AA3" s="175"/>
      <c r="AB3" s="269"/>
      <c r="AC3" s="270"/>
      <c r="AD3" s="270"/>
      <c r="AE3" s="270"/>
      <c r="AF3" s="270"/>
      <c r="AG3" s="270"/>
      <c r="AH3" s="270"/>
      <c r="AI3" s="270"/>
      <c r="AJ3" s="270"/>
      <c r="AK3" s="271"/>
    </row>
    <row r="4" spans="1:37" ht="70.5" customHeight="1">
      <c r="A4" s="173"/>
      <c r="B4" s="173"/>
      <c r="C4" s="174"/>
      <c r="D4" s="174"/>
      <c r="E4" s="174"/>
      <c r="F4" s="174"/>
      <c r="G4" s="174"/>
      <c r="H4" s="174"/>
      <c r="I4" s="174"/>
      <c r="J4" s="175"/>
      <c r="K4" s="202"/>
      <c r="L4" s="177"/>
      <c r="M4" s="177"/>
      <c r="N4" s="177"/>
      <c r="O4" s="177"/>
      <c r="P4" s="177"/>
      <c r="Q4" s="177"/>
      <c r="R4" s="177"/>
      <c r="S4" s="177"/>
      <c r="T4" s="177"/>
      <c r="U4" s="177"/>
      <c r="V4" s="177"/>
      <c r="W4" s="177"/>
      <c r="X4" s="177"/>
      <c r="Y4" s="177"/>
      <c r="Z4" s="177"/>
      <c r="AA4" s="178"/>
      <c r="AB4" s="269"/>
      <c r="AC4" s="270"/>
      <c r="AD4" s="270"/>
      <c r="AE4" s="270"/>
      <c r="AF4" s="270"/>
      <c r="AG4" s="270"/>
      <c r="AH4" s="270"/>
      <c r="AI4" s="270"/>
      <c r="AJ4" s="270"/>
      <c r="AK4" s="271"/>
    </row>
    <row r="5" spans="1:37" ht="11.25" customHeight="1">
      <c r="A5" s="173"/>
      <c r="B5" s="173"/>
      <c r="C5" s="174"/>
      <c r="D5" s="174"/>
      <c r="E5" s="174"/>
      <c r="F5" s="174"/>
      <c r="G5" s="174"/>
      <c r="H5" s="174"/>
      <c r="I5" s="174"/>
      <c r="J5" s="175"/>
      <c r="K5" s="193" t="s">
        <v>50</v>
      </c>
      <c r="L5" s="194"/>
      <c r="M5" s="194"/>
      <c r="N5" s="194"/>
      <c r="O5" s="194"/>
      <c r="P5" s="194"/>
      <c r="Q5" s="194"/>
      <c r="R5" s="194"/>
      <c r="S5" s="194"/>
      <c r="T5" s="194"/>
      <c r="U5" s="194"/>
      <c r="V5" s="194"/>
      <c r="W5" s="194"/>
      <c r="X5" s="194"/>
      <c r="Y5" s="194"/>
      <c r="Z5" s="194"/>
      <c r="AA5" s="195"/>
      <c r="AB5" s="269"/>
      <c r="AC5" s="270"/>
      <c r="AD5" s="270"/>
      <c r="AE5" s="270"/>
      <c r="AF5" s="270"/>
      <c r="AG5" s="270"/>
      <c r="AH5" s="270"/>
      <c r="AI5" s="270"/>
      <c r="AJ5" s="270"/>
      <c r="AK5" s="271"/>
    </row>
    <row r="6" spans="1:37" ht="6.75" customHeight="1">
      <c r="A6" s="176"/>
      <c r="B6" s="176"/>
      <c r="C6" s="177"/>
      <c r="D6" s="177"/>
      <c r="E6" s="177"/>
      <c r="F6" s="177"/>
      <c r="G6" s="177"/>
      <c r="H6" s="177"/>
      <c r="I6" s="177"/>
      <c r="J6" s="178"/>
      <c r="K6" s="196"/>
      <c r="L6" s="197"/>
      <c r="M6" s="197"/>
      <c r="N6" s="197"/>
      <c r="O6" s="197"/>
      <c r="P6" s="197"/>
      <c r="Q6" s="197"/>
      <c r="R6" s="197"/>
      <c r="S6" s="197"/>
      <c r="T6" s="197"/>
      <c r="U6" s="197"/>
      <c r="V6" s="197"/>
      <c r="W6" s="197"/>
      <c r="X6" s="197"/>
      <c r="Y6" s="197"/>
      <c r="Z6" s="197"/>
      <c r="AA6" s="198"/>
      <c r="AB6" s="272"/>
      <c r="AC6" s="273"/>
      <c r="AD6" s="273"/>
      <c r="AE6" s="273"/>
      <c r="AF6" s="273"/>
      <c r="AG6" s="273"/>
      <c r="AH6" s="273"/>
      <c r="AI6" s="273"/>
      <c r="AJ6" s="273"/>
      <c r="AK6" s="274"/>
    </row>
    <row r="7" spans="1:37" ht="18" customHeight="1">
      <c r="A7" s="167" t="s">
        <v>12</v>
      </c>
      <c r="B7" s="167"/>
      <c r="C7" s="218"/>
      <c r="D7" s="218"/>
      <c r="E7" s="218"/>
      <c r="F7" s="218"/>
      <c r="G7" s="218"/>
      <c r="H7" s="218"/>
      <c r="I7" s="218"/>
      <c r="J7" s="219"/>
      <c r="K7" s="99" t="s">
        <v>13</v>
      </c>
      <c r="L7" s="166" t="s">
        <v>14</v>
      </c>
      <c r="M7" s="166"/>
      <c r="N7" s="166" t="s">
        <v>15</v>
      </c>
      <c r="O7" s="166"/>
      <c r="P7" s="166" t="s">
        <v>16</v>
      </c>
      <c r="Q7" s="166"/>
      <c r="R7" s="166" t="s">
        <v>17</v>
      </c>
      <c r="S7" s="166"/>
      <c r="T7" s="166" t="s">
        <v>18</v>
      </c>
      <c r="U7" s="166"/>
      <c r="V7" s="192" t="s">
        <v>19</v>
      </c>
      <c r="W7" s="192"/>
      <c r="X7" s="192"/>
      <c r="Y7" s="166" t="s">
        <v>20</v>
      </c>
      <c r="Z7" s="166"/>
      <c r="AA7" s="166"/>
      <c r="AB7" s="275" t="s">
        <v>197</v>
      </c>
      <c r="AC7" s="276"/>
      <c r="AD7" s="276"/>
      <c r="AE7" s="276"/>
      <c r="AF7" s="276"/>
      <c r="AG7" s="276"/>
      <c r="AH7" s="276"/>
      <c r="AI7" s="276"/>
      <c r="AJ7" s="276"/>
      <c r="AK7" s="277"/>
    </row>
    <row r="8" spans="1:37" ht="17.25" customHeight="1" thickBot="1">
      <c r="A8" s="163" t="s">
        <v>37</v>
      </c>
      <c r="B8" s="163"/>
      <c r="C8" s="164"/>
      <c r="D8" s="164"/>
      <c r="E8" s="164"/>
      <c r="F8" s="164"/>
      <c r="G8" s="164"/>
      <c r="H8" s="164"/>
      <c r="I8" s="164"/>
      <c r="J8" s="165"/>
      <c r="K8" s="100" t="s">
        <v>38</v>
      </c>
      <c r="L8" s="181" t="s">
        <v>45</v>
      </c>
      <c r="M8" s="182"/>
      <c r="N8" s="179" t="s">
        <v>39</v>
      </c>
      <c r="O8" s="180"/>
      <c r="P8" s="181" t="s">
        <v>46</v>
      </c>
      <c r="Q8" s="182"/>
      <c r="R8" s="179" t="s">
        <v>47</v>
      </c>
      <c r="S8" s="180"/>
      <c r="T8" s="179" t="s">
        <v>48</v>
      </c>
      <c r="U8" s="180"/>
      <c r="V8" s="203" t="s">
        <v>49</v>
      </c>
      <c r="W8" s="204"/>
      <c r="X8" s="205"/>
      <c r="Y8" s="179" t="s">
        <v>11</v>
      </c>
      <c r="Z8" s="199"/>
      <c r="AA8" s="180"/>
      <c r="AB8" s="209"/>
      <c r="AC8" s="210"/>
      <c r="AD8" s="210"/>
      <c r="AE8" s="210"/>
      <c r="AF8" s="210"/>
      <c r="AG8" s="210"/>
      <c r="AH8" s="210"/>
      <c r="AI8" s="210"/>
      <c r="AJ8" s="210"/>
      <c r="AK8" s="211"/>
    </row>
    <row r="9" spans="1:37" ht="15" customHeight="1" thickBot="1">
      <c r="A9" s="25"/>
      <c r="B9" s="25"/>
      <c r="C9" s="25"/>
      <c r="D9" s="25"/>
      <c r="E9" s="25"/>
      <c r="F9" s="25"/>
      <c r="G9" s="25"/>
      <c r="H9" s="25"/>
      <c r="I9" s="25"/>
      <c r="J9" s="25"/>
      <c r="K9" s="60"/>
      <c r="L9" s="25"/>
      <c r="M9" s="25"/>
      <c r="N9" s="25"/>
      <c r="O9" s="25"/>
      <c r="P9" s="25"/>
      <c r="Q9" s="25"/>
      <c r="R9" s="25"/>
      <c r="S9" s="25"/>
      <c r="T9" s="25"/>
      <c r="U9" s="25"/>
      <c r="V9" s="25"/>
      <c r="W9" s="25"/>
      <c r="X9" s="25"/>
      <c r="Y9" s="25"/>
      <c r="Z9" s="25"/>
      <c r="AA9" s="25"/>
      <c r="AB9" s="25"/>
      <c r="AC9" s="25"/>
      <c r="AD9" s="25"/>
      <c r="AE9" s="25"/>
      <c r="AF9" s="25"/>
      <c r="AG9" s="25"/>
      <c r="AH9" s="25"/>
      <c r="AI9" s="25"/>
      <c r="AJ9" s="25"/>
      <c r="AK9" s="25"/>
    </row>
    <row r="10" spans="1:37" ht="15" customHeight="1">
      <c r="A10" s="242" t="s">
        <v>135</v>
      </c>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4"/>
    </row>
    <row r="11" spans="1:37" ht="15" customHeight="1" thickBot="1">
      <c r="A11" s="245"/>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7"/>
    </row>
    <row r="12" spans="1:37" ht="15" customHeight="1">
      <c r="A12" s="43"/>
      <c r="B12" s="248"/>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44"/>
    </row>
    <row r="13" spans="1:37" ht="15" customHeight="1" thickBot="1">
      <c r="A13" s="43"/>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44"/>
    </row>
    <row r="14" spans="1:37" ht="30" customHeight="1" thickTop="1">
      <c r="A14" s="43"/>
      <c r="B14" s="445" t="s">
        <v>53</v>
      </c>
      <c r="C14" s="446"/>
      <c r="D14" s="447"/>
      <c r="E14" s="451" t="s">
        <v>54</v>
      </c>
      <c r="F14" s="446"/>
      <c r="G14" s="446"/>
      <c r="H14" s="446"/>
      <c r="I14" s="446"/>
      <c r="J14" s="446"/>
      <c r="K14" s="446"/>
      <c r="L14" s="453" t="s">
        <v>137</v>
      </c>
      <c r="M14" s="454"/>
      <c r="N14" s="454"/>
      <c r="O14" s="454"/>
      <c r="P14" s="453" t="s">
        <v>209</v>
      </c>
      <c r="Q14" s="454"/>
      <c r="R14" s="454"/>
      <c r="S14" s="454"/>
      <c r="T14" s="454"/>
      <c r="U14" s="454"/>
      <c r="V14" s="454"/>
      <c r="W14" s="457"/>
      <c r="X14" s="459" t="s">
        <v>160</v>
      </c>
      <c r="Y14" s="446"/>
      <c r="Z14" s="446"/>
      <c r="AA14" s="446"/>
      <c r="AB14" s="446"/>
      <c r="AC14" s="446"/>
      <c r="AD14" s="446"/>
      <c r="AE14" s="446"/>
      <c r="AF14" s="446"/>
      <c r="AG14" s="446"/>
      <c r="AH14" s="446"/>
      <c r="AI14" s="446"/>
      <c r="AJ14" s="460"/>
      <c r="AK14" s="44"/>
    </row>
    <row r="15" spans="1:37" ht="30" customHeight="1" thickBot="1">
      <c r="A15" s="43"/>
      <c r="B15" s="490"/>
      <c r="C15" s="491"/>
      <c r="D15" s="492"/>
      <c r="E15" s="493"/>
      <c r="F15" s="494"/>
      <c r="G15" s="494"/>
      <c r="H15" s="494"/>
      <c r="I15" s="494"/>
      <c r="J15" s="494"/>
      <c r="K15" s="494"/>
      <c r="L15" s="498"/>
      <c r="M15" s="499"/>
      <c r="N15" s="499"/>
      <c r="O15" s="499"/>
      <c r="P15" s="498"/>
      <c r="Q15" s="499"/>
      <c r="R15" s="499"/>
      <c r="S15" s="499"/>
      <c r="T15" s="499"/>
      <c r="U15" s="499"/>
      <c r="V15" s="499"/>
      <c r="W15" s="500"/>
      <c r="X15" s="495"/>
      <c r="Y15" s="494"/>
      <c r="Z15" s="494"/>
      <c r="AA15" s="494"/>
      <c r="AB15" s="494"/>
      <c r="AC15" s="494"/>
      <c r="AD15" s="494"/>
      <c r="AE15" s="494"/>
      <c r="AF15" s="494"/>
      <c r="AG15" s="494"/>
      <c r="AH15" s="494"/>
      <c r="AI15" s="494"/>
      <c r="AJ15" s="496"/>
      <c r="AK15" s="44"/>
    </row>
    <row r="16" spans="1:37" ht="30" customHeight="1">
      <c r="A16" s="43"/>
      <c r="B16" s="501">
        <v>1</v>
      </c>
      <c r="C16" s="295"/>
      <c r="D16" s="295"/>
      <c r="E16" s="356" t="s">
        <v>157</v>
      </c>
      <c r="F16" s="363"/>
      <c r="G16" s="363"/>
      <c r="H16" s="364"/>
      <c r="I16" s="356" t="s">
        <v>126</v>
      </c>
      <c r="J16" s="357"/>
      <c r="K16" s="357"/>
      <c r="L16" s="505">
        <v>8</v>
      </c>
      <c r="M16" s="506"/>
      <c r="N16" s="506"/>
      <c r="O16" s="506"/>
      <c r="P16" s="502">
        <f>5.5*1.5</f>
        <v>8.25</v>
      </c>
      <c r="Q16" s="503"/>
      <c r="R16" s="503"/>
      <c r="S16" s="503"/>
      <c r="T16" s="503"/>
      <c r="U16" s="503"/>
      <c r="V16" s="503"/>
      <c r="W16" s="504"/>
      <c r="X16" s="356">
        <f>L16*P16</f>
        <v>66</v>
      </c>
      <c r="Y16" s="357"/>
      <c r="Z16" s="357"/>
      <c r="AA16" s="357"/>
      <c r="AB16" s="357"/>
      <c r="AC16" s="357"/>
      <c r="AD16" s="357"/>
      <c r="AE16" s="357"/>
      <c r="AF16" s="357"/>
      <c r="AG16" s="357"/>
      <c r="AH16" s="357"/>
      <c r="AI16" s="357"/>
      <c r="AJ16" s="497"/>
      <c r="AK16" s="44"/>
    </row>
    <row r="17" spans="1:49" ht="30" customHeight="1">
      <c r="A17" s="43"/>
      <c r="B17" s="471">
        <v>2</v>
      </c>
      <c r="C17" s="472"/>
      <c r="D17" s="472"/>
      <c r="E17" s="66"/>
      <c r="F17" s="68"/>
      <c r="G17" s="68"/>
      <c r="H17" s="68"/>
      <c r="I17" s="385" t="s">
        <v>131</v>
      </c>
      <c r="J17" s="386"/>
      <c r="K17" s="386"/>
      <c r="L17" s="473">
        <v>7</v>
      </c>
      <c r="M17" s="474"/>
      <c r="N17" s="474"/>
      <c r="O17" s="475"/>
      <c r="P17" s="305">
        <f>2.4*1.5</f>
        <v>3.5999999999999996</v>
      </c>
      <c r="Q17" s="305"/>
      <c r="R17" s="305"/>
      <c r="S17" s="305"/>
      <c r="T17" s="305"/>
      <c r="U17" s="305"/>
      <c r="V17" s="305"/>
      <c r="W17" s="305"/>
      <c r="X17" s="385">
        <f t="shared" ref="X17" si="0">L17*P17</f>
        <v>25.199999999999996</v>
      </c>
      <c r="Y17" s="386"/>
      <c r="Z17" s="386"/>
      <c r="AA17" s="386"/>
      <c r="AB17" s="386"/>
      <c r="AC17" s="386"/>
      <c r="AD17" s="386"/>
      <c r="AE17" s="386"/>
      <c r="AF17" s="386"/>
      <c r="AG17" s="386"/>
      <c r="AH17" s="386"/>
      <c r="AI17" s="386"/>
      <c r="AJ17" s="480"/>
      <c r="AK17" s="44"/>
      <c r="AN17" s="52"/>
      <c r="AO17" s="52"/>
      <c r="AP17" s="52"/>
      <c r="AQ17" s="52"/>
      <c r="AR17" s="52"/>
      <c r="AS17" s="52"/>
      <c r="AT17" s="52"/>
      <c r="AU17" s="52"/>
      <c r="AV17" s="52"/>
      <c r="AW17" s="52"/>
    </row>
    <row r="18" spans="1:49" ht="30" customHeight="1">
      <c r="A18" s="43"/>
      <c r="B18" s="471">
        <v>3</v>
      </c>
      <c r="C18" s="472"/>
      <c r="D18" s="472"/>
      <c r="E18" s="67" t="s">
        <v>241</v>
      </c>
      <c r="F18" s="119">
        <v>219</v>
      </c>
      <c r="G18" s="70"/>
      <c r="H18" s="68"/>
      <c r="I18" s="304" t="s">
        <v>247</v>
      </c>
      <c r="J18" s="512"/>
      <c r="K18" s="512"/>
      <c r="L18" s="473">
        <v>20</v>
      </c>
      <c r="M18" s="474"/>
      <c r="N18" s="474"/>
      <c r="O18" s="475"/>
      <c r="P18" s="305">
        <f>3.5*1.5</f>
        <v>5.25</v>
      </c>
      <c r="Q18" s="305"/>
      <c r="R18" s="305"/>
      <c r="S18" s="305"/>
      <c r="T18" s="305"/>
      <c r="U18" s="305"/>
      <c r="V18" s="305"/>
      <c r="W18" s="305"/>
      <c r="X18" s="385">
        <f t="shared" ref="X18:X20" si="1">L18*P18</f>
        <v>105</v>
      </c>
      <c r="Y18" s="386"/>
      <c r="Z18" s="386"/>
      <c r="AA18" s="386"/>
      <c r="AB18" s="386"/>
      <c r="AC18" s="386"/>
      <c r="AD18" s="386"/>
      <c r="AE18" s="386"/>
      <c r="AF18" s="386"/>
      <c r="AG18" s="386"/>
      <c r="AH18" s="386"/>
      <c r="AI18" s="386"/>
      <c r="AJ18" s="480"/>
      <c r="AK18" s="44"/>
      <c r="AN18" s="52" t="s">
        <v>116</v>
      </c>
      <c r="AO18" s="52">
        <v>192</v>
      </c>
      <c r="AP18" s="52">
        <f>AO18/25</f>
        <v>7.68</v>
      </c>
      <c r="AQ18" s="52">
        <v>8</v>
      </c>
      <c r="AR18" s="52" t="s">
        <v>75</v>
      </c>
      <c r="AS18" s="52" t="s">
        <v>75</v>
      </c>
      <c r="AT18" s="52"/>
      <c r="AU18" s="52"/>
      <c r="AV18" s="52"/>
      <c r="AW18" s="52"/>
    </row>
    <row r="19" spans="1:49" ht="30" customHeight="1">
      <c r="A19" s="43"/>
      <c r="B19" s="471">
        <v>4</v>
      </c>
      <c r="C19" s="472"/>
      <c r="D19" s="472"/>
      <c r="E19" s="67" t="s">
        <v>242</v>
      </c>
      <c r="F19" s="118">
        <v>91</v>
      </c>
      <c r="G19" s="70"/>
      <c r="H19" s="68"/>
      <c r="I19" s="304" t="s">
        <v>248</v>
      </c>
      <c r="J19" s="512"/>
      <c r="K19" s="512"/>
      <c r="L19" s="473">
        <v>9</v>
      </c>
      <c r="M19" s="474"/>
      <c r="N19" s="474"/>
      <c r="O19" s="475"/>
      <c r="P19" s="305">
        <f>6.8*1.5</f>
        <v>10.199999999999999</v>
      </c>
      <c r="Q19" s="305"/>
      <c r="R19" s="305"/>
      <c r="S19" s="305"/>
      <c r="T19" s="305"/>
      <c r="U19" s="305"/>
      <c r="V19" s="305"/>
      <c r="W19" s="305"/>
      <c r="X19" s="385">
        <f t="shared" si="1"/>
        <v>91.8</v>
      </c>
      <c r="Y19" s="386"/>
      <c r="Z19" s="386"/>
      <c r="AA19" s="386"/>
      <c r="AB19" s="386"/>
      <c r="AC19" s="386"/>
      <c r="AD19" s="386"/>
      <c r="AE19" s="386"/>
      <c r="AF19" s="386"/>
      <c r="AG19" s="386"/>
      <c r="AH19" s="386"/>
      <c r="AI19" s="386"/>
      <c r="AJ19" s="480"/>
      <c r="AK19" s="44"/>
      <c r="AN19" s="52" t="s">
        <v>117</v>
      </c>
      <c r="AO19" s="52">
        <v>69</v>
      </c>
      <c r="AP19" s="52">
        <f>AO19/25</f>
        <v>2.76</v>
      </c>
      <c r="AQ19" s="52">
        <v>3</v>
      </c>
      <c r="AR19" s="52" t="s">
        <v>118</v>
      </c>
      <c r="AS19" s="52">
        <v>2</v>
      </c>
      <c r="AT19" s="52">
        <v>1</v>
      </c>
      <c r="AU19" s="52">
        <v>1</v>
      </c>
      <c r="AV19" s="52"/>
      <c r="AW19" s="52"/>
    </row>
    <row r="20" spans="1:49" ht="30" customHeight="1">
      <c r="A20" s="43"/>
      <c r="B20" s="471">
        <v>5</v>
      </c>
      <c r="C20" s="472"/>
      <c r="D20" s="472"/>
      <c r="E20" s="66" t="s">
        <v>243</v>
      </c>
      <c r="F20" s="118">
        <v>98</v>
      </c>
      <c r="G20" s="70"/>
      <c r="H20" s="68"/>
      <c r="I20" s="304" t="s">
        <v>249</v>
      </c>
      <c r="J20" s="512"/>
      <c r="K20" s="512"/>
      <c r="L20" s="473">
        <v>18</v>
      </c>
      <c r="M20" s="474"/>
      <c r="N20" s="474"/>
      <c r="O20" s="475"/>
      <c r="P20" s="305">
        <f>1.5*1.5</f>
        <v>2.25</v>
      </c>
      <c r="Q20" s="305"/>
      <c r="R20" s="305"/>
      <c r="S20" s="305"/>
      <c r="T20" s="305"/>
      <c r="U20" s="305"/>
      <c r="V20" s="305"/>
      <c r="W20" s="305"/>
      <c r="X20" s="385">
        <f t="shared" si="1"/>
        <v>40.5</v>
      </c>
      <c r="Y20" s="386"/>
      <c r="Z20" s="386"/>
      <c r="AA20" s="386"/>
      <c r="AB20" s="386"/>
      <c r="AC20" s="386"/>
      <c r="AD20" s="386"/>
      <c r="AE20" s="386"/>
      <c r="AF20" s="386"/>
      <c r="AG20" s="386"/>
      <c r="AH20" s="386"/>
      <c r="AI20" s="386"/>
      <c r="AJ20" s="480"/>
      <c r="AK20" s="44"/>
      <c r="AN20" s="52" t="s">
        <v>113</v>
      </c>
      <c r="AO20" s="52">
        <v>33</v>
      </c>
      <c r="AP20" s="52">
        <f>AO20/12</f>
        <v>2.75</v>
      </c>
      <c r="AQ20" s="52">
        <v>3</v>
      </c>
      <c r="AR20" s="52" t="s">
        <v>114</v>
      </c>
      <c r="AS20" s="52">
        <v>46</v>
      </c>
      <c r="AT20" s="52">
        <f>AS20/12</f>
        <v>3.8333333333333335</v>
      </c>
      <c r="AU20" s="52">
        <v>4</v>
      </c>
      <c r="AV20" s="52"/>
      <c r="AW20" s="52"/>
    </row>
    <row r="21" spans="1:49" ht="30" customHeight="1">
      <c r="A21" s="43"/>
      <c r="B21" s="471">
        <v>6</v>
      </c>
      <c r="C21" s="472"/>
      <c r="D21" s="472"/>
      <c r="E21" s="66" t="s">
        <v>244</v>
      </c>
      <c r="F21" s="118">
        <v>26</v>
      </c>
      <c r="G21" s="70"/>
      <c r="H21" s="68"/>
      <c r="I21" s="304" t="s">
        <v>250</v>
      </c>
      <c r="J21" s="512"/>
      <c r="K21" s="512"/>
      <c r="L21" s="473">
        <v>5</v>
      </c>
      <c r="M21" s="474"/>
      <c r="N21" s="474"/>
      <c r="O21" s="475"/>
      <c r="P21" s="305">
        <f>6*1.5</f>
        <v>9</v>
      </c>
      <c r="Q21" s="305"/>
      <c r="R21" s="305"/>
      <c r="S21" s="305"/>
      <c r="T21" s="305"/>
      <c r="U21" s="305"/>
      <c r="V21" s="305"/>
      <c r="W21" s="305"/>
      <c r="X21" s="385">
        <f>L21*P21</f>
        <v>45</v>
      </c>
      <c r="Y21" s="386"/>
      <c r="Z21" s="386"/>
      <c r="AA21" s="386"/>
      <c r="AB21" s="386"/>
      <c r="AC21" s="386"/>
      <c r="AD21" s="386"/>
      <c r="AE21" s="386"/>
      <c r="AF21" s="386"/>
      <c r="AG21" s="386"/>
      <c r="AH21" s="386"/>
      <c r="AI21" s="386"/>
      <c r="AJ21" s="480"/>
      <c r="AK21" s="44"/>
      <c r="AN21" s="52" t="s">
        <v>115</v>
      </c>
      <c r="AO21" s="52">
        <v>23</v>
      </c>
      <c r="AP21" s="52">
        <f>AO21/6</f>
        <v>3.8333333333333335</v>
      </c>
      <c r="AQ21" s="52">
        <v>4</v>
      </c>
      <c r="AR21" s="52" t="s">
        <v>75</v>
      </c>
      <c r="AS21" s="52" t="s">
        <v>75</v>
      </c>
      <c r="AT21" s="52"/>
      <c r="AU21" s="52"/>
      <c r="AV21" s="52"/>
      <c r="AW21" s="52"/>
    </row>
    <row r="22" spans="1:49" s="13" customFormat="1" ht="30" customHeight="1">
      <c r="A22" s="43"/>
      <c r="B22" s="471">
        <v>7</v>
      </c>
      <c r="C22" s="472"/>
      <c r="D22" s="472"/>
      <c r="E22" s="66"/>
      <c r="F22" s="120"/>
      <c r="G22" s="70"/>
      <c r="H22" s="68"/>
      <c r="I22" s="385" t="s">
        <v>120</v>
      </c>
      <c r="J22" s="386"/>
      <c r="K22" s="386"/>
      <c r="L22" s="473">
        <v>2</v>
      </c>
      <c r="M22" s="474"/>
      <c r="N22" s="474"/>
      <c r="O22" s="475"/>
      <c r="P22" s="305">
        <f>15*1.5</f>
        <v>22.5</v>
      </c>
      <c r="Q22" s="305"/>
      <c r="R22" s="305"/>
      <c r="S22" s="305"/>
      <c r="T22" s="305"/>
      <c r="U22" s="305"/>
      <c r="V22" s="305"/>
      <c r="W22" s="305"/>
      <c r="X22" s="385">
        <f t="shared" ref="X22" si="2">L22*P22</f>
        <v>45</v>
      </c>
      <c r="Y22" s="386"/>
      <c r="Z22" s="386"/>
      <c r="AA22" s="386"/>
      <c r="AB22" s="386"/>
      <c r="AC22" s="386"/>
      <c r="AD22" s="386"/>
      <c r="AE22" s="386"/>
      <c r="AF22" s="386"/>
      <c r="AG22" s="386"/>
      <c r="AH22" s="386"/>
      <c r="AI22" s="386"/>
      <c r="AJ22" s="480"/>
      <c r="AK22" s="44"/>
      <c r="AL22" s="2"/>
      <c r="AM22" s="2"/>
      <c r="AN22" s="52"/>
      <c r="AO22" s="52"/>
      <c r="AP22" s="52"/>
      <c r="AQ22" s="52"/>
      <c r="AR22" s="52"/>
      <c r="AS22" s="52"/>
      <c r="AT22" s="52"/>
      <c r="AU22" s="52"/>
      <c r="AV22" s="52"/>
      <c r="AW22" s="52"/>
    </row>
    <row r="23" spans="1:49" ht="30" customHeight="1">
      <c r="A23" s="43"/>
      <c r="B23" s="513">
        <v>8</v>
      </c>
      <c r="C23" s="377"/>
      <c r="D23" s="382"/>
      <c r="E23" s="66"/>
      <c r="F23" s="120"/>
      <c r="G23" s="70"/>
      <c r="H23" s="68"/>
      <c r="I23" s="434" t="s">
        <v>125</v>
      </c>
      <c r="J23" s="435"/>
      <c r="K23" s="435"/>
      <c r="L23" s="486" t="s">
        <v>208</v>
      </c>
      <c r="M23" s="487"/>
      <c r="N23" s="487"/>
      <c r="O23" s="487"/>
      <c r="P23" s="407">
        <v>70</v>
      </c>
      <c r="Q23" s="407"/>
      <c r="R23" s="407"/>
      <c r="S23" s="407"/>
      <c r="T23" s="407"/>
      <c r="U23" s="407"/>
      <c r="V23" s="407"/>
      <c r="W23" s="407"/>
      <c r="X23" s="434">
        <v>70</v>
      </c>
      <c r="Y23" s="435"/>
      <c r="Z23" s="435"/>
      <c r="AA23" s="435"/>
      <c r="AB23" s="435"/>
      <c r="AC23" s="435"/>
      <c r="AD23" s="435"/>
      <c r="AE23" s="435"/>
      <c r="AF23" s="435"/>
      <c r="AG23" s="435"/>
      <c r="AH23" s="435"/>
      <c r="AI23" s="435"/>
      <c r="AJ23" s="481"/>
      <c r="AK23" s="44"/>
    </row>
    <row r="24" spans="1:49" ht="30" customHeight="1" thickBot="1">
      <c r="A24" s="43"/>
      <c r="B24" s="72"/>
      <c r="C24" s="73"/>
      <c r="D24" s="73"/>
      <c r="E24" s="74"/>
      <c r="F24" s="74"/>
      <c r="G24" s="74"/>
      <c r="H24" s="74"/>
      <c r="I24" s="73"/>
      <c r="J24" s="73"/>
      <c r="K24" s="73"/>
      <c r="L24" s="75"/>
      <c r="M24" s="75"/>
      <c r="N24" s="75"/>
      <c r="O24" s="75"/>
      <c r="P24" s="511" t="s">
        <v>130</v>
      </c>
      <c r="Q24" s="511"/>
      <c r="R24" s="511"/>
      <c r="S24" s="511"/>
      <c r="T24" s="511"/>
      <c r="U24" s="511"/>
      <c r="V24" s="511"/>
      <c r="W24" s="511"/>
      <c r="X24" s="488">
        <f>SUM(X16:AJ23)</f>
        <v>488.5</v>
      </c>
      <c r="Y24" s="488"/>
      <c r="Z24" s="488"/>
      <c r="AA24" s="488"/>
      <c r="AB24" s="488"/>
      <c r="AC24" s="488"/>
      <c r="AD24" s="488"/>
      <c r="AE24" s="488"/>
      <c r="AF24" s="488"/>
      <c r="AG24" s="488"/>
      <c r="AH24" s="488"/>
      <c r="AI24" s="488"/>
      <c r="AJ24" s="489"/>
      <c r="AK24" s="44"/>
    </row>
    <row r="25" spans="1:49" ht="30" customHeight="1" thickTop="1" thickBot="1">
      <c r="A25" s="43"/>
      <c r="B25" s="97"/>
      <c r="C25" s="97"/>
      <c r="D25" s="97"/>
      <c r="E25" s="113"/>
      <c r="F25" s="113"/>
      <c r="G25" s="113"/>
      <c r="H25" s="113"/>
      <c r="I25" s="97"/>
      <c r="J25" s="97"/>
      <c r="K25" s="97"/>
      <c r="L25" s="98"/>
      <c r="M25" s="98"/>
      <c r="N25" s="98"/>
      <c r="O25" s="98"/>
      <c r="P25" s="97"/>
      <c r="Q25" s="97"/>
      <c r="R25" s="97"/>
      <c r="S25" s="97"/>
      <c r="T25" s="97"/>
      <c r="U25" s="97"/>
      <c r="V25" s="97"/>
      <c r="W25" s="97"/>
      <c r="X25" s="97"/>
      <c r="Y25" s="97"/>
      <c r="Z25" s="97"/>
      <c r="AA25" s="97"/>
      <c r="AB25" s="97"/>
      <c r="AC25" s="97"/>
      <c r="AD25" s="97"/>
      <c r="AE25" s="97"/>
      <c r="AF25" s="97"/>
      <c r="AG25" s="97"/>
      <c r="AH25" s="97"/>
      <c r="AI25" s="97"/>
      <c r="AJ25" s="97"/>
      <c r="AK25" s="44"/>
    </row>
    <row r="26" spans="1:49" ht="30" customHeight="1" thickTop="1">
      <c r="A26" s="43"/>
      <c r="B26" s="445" t="s">
        <v>53</v>
      </c>
      <c r="C26" s="446"/>
      <c r="D26" s="447"/>
      <c r="E26" s="451" t="s">
        <v>54</v>
      </c>
      <c r="F26" s="446"/>
      <c r="G26" s="446"/>
      <c r="H26" s="446"/>
      <c r="I26" s="446"/>
      <c r="J26" s="446"/>
      <c r="K26" s="446"/>
      <c r="L26" s="453" t="s">
        <v>137</v>
      </c>
      <c r="M26" s="454"/>
      <c r="N26" s="454"/>
      <c r="O26" s="454"/>
      <c r="P26" s="453" t="s">
        <v>209</v>
      </c>
      <c r="Q26" s="454"/>
      <c r="R26" s="454"/>
      <c r="S26" s="454"/>
      <c r="T26" s="454"/>
      <c r="U26" s="454"/>
      <c r="V26" s="454"/>
      <c r="W26" s="457"/>
      <c r="X26" s="459" t="s">
        <v>160</v>
      </c>
      <c r="Y26" s="446"/>
      <c r="Z26" s="446"/>
      <c r="AA26" s="446"/>
      <c r="AB26" s="446"/>
      <c r="AC26" s="446"/>
      <c r="AD26" s="446"/>
      <c r="AE26" s="446"/>
      <c r="AF26" s="446"/>
      <c r="AG26" s="446"/>
      <c r="AH26" s="446"/>
      <c r="AI26" s="446"/>
      <c r="AJ26" s="460"/>
      <c r="AK26" s="44"/>
    </row>
    <row r="27" spans="1:49" ht="30" customHeight="1" thickBot="1">
      <c r="A27" s="43"/>
      <c r="B27" s="448"/>
      <c r="C27" s="449"/>
      <c r="D27" s="450"/>
      <c r="E27" s="452"/>
      <c r="F27" s="449"/>
      <c r="G27" s="449"/>
      <c r="H27" s="449"/>
      <c r="I27" s="449"/>
      <c r="J27" s="449"/>
      <c r="K27" s="449"/>
      <c r="L27" s="455"/>
      <c r="M27" s="456"/>
      <c r="N27" s="456"/>
      <c r="O27" s="456"/>
      <c r="P27" s="455"/>
      <c r="Q27" s="456"/>
      <c r="R27" s="456"/>
      <c r="S27" s="456"/>
      <c r="T27" s="456"/>
      <c r="U27" s="456"/>
      <c r="V27" s="456"/>
      <c r="W27" s="458"/>
      <c r="X27" s="461"/>
      <c r="Y27" s="449"/>
      <c r="Z27" s="449"/>
      <c r="AA27" s="449"/>
      <c r="AB27" s="449"/>
      <c r="AC27" s="449"/>
      <c r="AD27" s="449"/>
      <c r="AE27" s="449"/>
      <c r="AF27" s="449"/>
      <c r="AG27" s="449"/>
      <c r="AH27" s="449"/>
      <c r="AI27" s="449"/>
      <c r="AJ27" s="462"/>
      <c r="AK27" s="44"/>
    </row>
    <row r="28" spans="1:49" ht="30" customHeight="1" thickTop="1">
      <c r="A28" s="43"/>
      <c r="B28" s="477">
        <v>1</v>
      </c>
      <c r="C28" s="478"/>
      <c r="D28" s="479"/>
      <c r="E28" s="468" t="s">
        <v>158</v>
      </c>
      <c r="F28" s="469"/>
      <c r="G28" s="469"/>
      <c r="H28" s="470"/>
      <c r="I28" s="468" t="s">
        <v>126</v>
      </c>
      <c r="J28" s="469"/>
      <c r="K28" s="469"/>
      <c r="L28" s="484">
        <v>8</v>
      </c>
      <c r="M28" s="485"/>
      <c r="N28" s="485"/>
      <c r="O28" s="485"/>
      <c r="P28" s="507">
        <f>5.5*1.5</f>
        <v>8.25</v>
      </c>
      <c r="Q28" s="508"/>
      <c r="R28" s="508"/>
      <c r="S28" s="508"/>
      <c r="T28" s="508"/>
      <c r="U28" s="508"/>
      <c r="V28" s="508"/>
      <c r="W28" s="509"/>
      <c r="X28" s="482">
        <f>L28*P28</f>
        <v>66</v>
      </c>
      <c r="Y28" s="482"/>
      <c r="Z28" s="482"/>
      <c r="AA28" s="482"/>
      <c r="AB28" s="482"/>
      <c r="AC28" s="482"/>
      <c r="AD28" s="482"/>
      <c r="AE28" s="482"/>
      <c r="AF28" s="482"/>
      <c r="AG28" s="482"/>
      <c r="AH28" s="482"/>
      <c r="AI28" s="482"/>
      <c r="AJ28" s="483"/>
      <c r="AK28" s="44"/>
    </row>
    <row r="29" spans="1:49" ht="30" customHeight="1">
      <c r="A29" s="43"/>
      <c r="B29" s="471">
        <v>2</v>
      </c>
      <c r="C29" s="472"/>
      <c r="D29" s="472"/>
      <c r="E29" s="66" t="s">
        <v>159</v>
      </c>
      <c r="F29" s="118">
        <v>47</v>
      </c>
      <c r="G29" s="68"/>
      <c r="H29" s="68"/>
      <c r="I29" s="304" t="s">
        <v>251</v>
      </c>
      <c r="J29" s="512"/>
      <c r="K29" s="512"/>
      <c r="L29" s="473">
        <v>5</v>
      </c>
      <c r="M29" s="474"/>
      <c r="N29" s="474"/>
      <c r="O29" s="475"/>
      <c r="P29" s="305">
        <f>10*1.5</f>
        <v>15</v>
      </c>
      <c r="Q29" s="305"/>
      <c r="R29" s="305"/>
      <c r="S29" s="305"/>
      <c r="T29" s="305"/>
      <c r="U29" s="305"/>
      <c r="V29" s="305"/>
      <c r="W29" s="305"/>
      <c r="X29" s="305">
        <f t="shared" ref="X29:X31" si="3">L29*P29</f>
        <v>75</v>
      </c>
      <c r="Y29" s="305"/>
      <c r="Z29" s="305"/>
      <c r="AA29" s="305"/>
      <c r="AB29" s="305"/>
      <c r="AC29" s="305"/>
      <c r="AD29" s="305"/>
      <c r="AE29" s="305"/>
      <c r="AF29" s="305"/>
      <c r="AG29" s="305"/>
      <c r="AH29" s="305"/>
      <c r="AI29" s="305"/>
      <c r="AJ29" s="476"/>
      <c r="AK29" s="44"/>
      <c r="AN29" s="52" t="s">
        <v>119</v>
      </c>
      <c r="AO29" s="52">
        <v>39</v>
      </c>
      <c r="AP29" s="52">
        <f>AO29/20</f>
        <v>1.95</v>
      </c>
      <c r="AQ29" s="52">
        <v>2</v>
      </c>
      <c r="AR29" s="52"/>
      <c r="AS29" s="52"/>
      <c r="AT29" s="52"/>
      <c r="AU29" s="52"/>
      <c r="AV29" s="52"/>
      <c r="AW29" s="52"/>
    </row>
    <row r="30" spans="1:49" ht="30" customHeight="1">
      <c r="A30" s="43"/>
      <c r="B30" s="471">
        <v>3</v>
      </c>
      <c r="C30" s="472"/>
      <c r="D30" s="472"/>
      <c r="E30" s="66" t="s">
        <v>155</v>
      </c>
      <c r="F30" s="118">
        <v>107</v>
      </c>
      <c r="G30" s="68"/>
      <c r="H30" s="68"/>
      <c r="I30" s="304" t="s">
        <v>248</v>
      </c>
      <c r="J30" s="512"/>
      <c r="K30" s="512"/>
      <c r="L30" s="473">
        <v>10</v>
      </c>
      <c r="M30" s="474"/>
      <c r="N30" s="474"/>
      <c r="O30" s="475"/>
      <c r="P30" s="305">
        <f>6*1.5</f>
        <v>9</v>
      </c>
      <c r="Q30" s="305"/>
      <c r="R30" s="305"/>
      <c r="S30" s="305"/>
      <c r="T30" s="305"/>
      <c r="U30" s="305"/>
      <c r="V30" s="305"/>
      <c r="W30" s="305"/>
      <c r="X30" s="305">
        <f t="shared" si="3"/>
        <v>90</v>
      </c>
      <c r="Y30" s="305"/>
      <c r="Z30" s="305"/>
      <c r="AA30" s="305"/>
      <c r="AB30" s="305"/>
      <c r="AC30" s="305"/>
      <c r="AD30" s="305"/>
      <c r="AE30" s="305"/>
      <c r="AF30" s="305"/>
      <c r="AG30" s="305"/>
      <c r="AH30" s="305"/>
      <c r="AI30" s="305"/>
      <c r="AJ30" s="476"/>
      <c r="AK30" s="44"/>
      <c r="AN30" s="52" t="s">
        <v>118</v>
      </c>
      <c r="AO30" s="52">
        <v>91</v>
      </c>
      <c r="AP30" s="52">
        <f>AO30/8</f>
        <v>11.375</v>
      </c>
      <c r="AQ30" s="52">
        <v>12</v>
      </c>
      <c r="AR30" s="52"/>
      <c r="AS30" s="52"/>
      <c r="AT30" s="52"/>
      <c r="AU30" s="52"/>
      <c r="AV30" s="52"/>
      <c r="AW30" s="52"/>
    </row>
    <row r="31" spans="1:49" ht="30" customHeight="1">
      <c r="A31" s="43"/>
      <c r="B31" s="471">
        <v>4</v>
      </c>
      <c r="C31" s="472"/>
      <c r="D31" s="472"/>
      <c r="E31" s="66" t="s">
        <v>156</v>
      </c>
      <c r="F31" s="118">
        <v>72</v>
      </c>
      <c r="G31" s="68"/>
      <c r="H31" s="68"/>
      <c r="I31" s="304" t="s">
        <v>249</v>
      </c>
      <c r="J31" s="512"/>
      <c r="K31" s="512"/>
      <c r="L31" s="473">
        <v>13</v>
      </c>
      <c r="M31" s="474"/>
      <c r="N31" s="474"/>
      <c r="O31" s="475"/>
      <c r="P31" s="305">
        <f>4.5*1.5</f>
        <v>6.75</v>
      </c>
      <c r="Q31" s="305"/>
      <c r="R31" s="305"/>
      <c r="S31" s="305"/>
      <c r="T31" s="305"/>
      <c r="U31" s="305"/>
      <c r="V31" s="305"/>
      <c r="W31" s="305"/>
      <c r="X31" s="305">
        <f t="shared" si="3"/>
        <v>87.75</v>
      </c>
      <c r="Y31" s="305"/>
      <c r="Z31" s="305"/>
      <c r="AA31" s="305"/>
      <c r="AB31" s="305"/>
      <c r="AC31" s="305"/>
      <c r="AD31" s="305"/>
      <c r="AE31" s="305"/>
      <c r="AF31" s="305"/>
      <c r="AG31" s="305"/>
      <c r="AH31" s="305"/>
      <c r="AI31" s="305"/>
      <c r="AJ31" s="476"/>
      <c r="AK31" s="44"/>
      <c r="AN31" s="52" t="s">
        <v>114</v>
      </c>
      <c r="AO31" s="52">
        <v>59</v>
      </c>
      <c r="AP31" s="52">
        <f>AO31/5</f>
        <v>11.8</v>
      </c>
      <c r="AQ31" s="52">
        <v>12</v>
      </c>
      <c r="AR31" s="52"/>
      <c r="AS31" s="52"/>
      <c r="AT31" s="52"/>
      <c r="AU31" s="52"/>
      <c r="AV31" s="52"/>
      <c r="AW31" s="52"/>
    </row>
    <row r="32" spans="1:49" ht="30" customHeight="1">
      <c r="A32" s="43"/>
      <c r="B32" s="513">
        <v>5</v>
      </c>
      <c r="C32" s="377"/>
      <c r="D32" s="377"/>
      <c r="E32" s="66"/>
      <c r="F32" s="71"/>
      <c r="G32" s="68"/>
      <c r="H32" s="68"/>
      <c r="I32" s="434" t="s">
        <v>125</v>
      </c>
      <c r="J32" s="435"/>
      <c r="K32" s="435"/>
      <c r="L32" s="486" t="s">
        <v>217</v>
      </c>
      <c r="M32" s="487"/>
      <c r="N32" s="487"/>
      <c r="O32" s="487"/>
      <c r="P32" s="407">
        <v>70</v>
      </c>
      <c r="Q32" s="407"/>
      <c r="R32" s="407"/>
      <c r="S32" s="407"/>
      <c r="T32" s="407"/>
      <c r="U32" s="407"/>
      <c r="V32" s="407"/>
      <c r="W32" s="407"/>
      <c r="X32" s="407">
        <v>70</v>
      </c>
      <c r="Y32" s="407"/>
      <c r="Z32" s="407"/>
      <c r="AA32" s="407"/>
      <c r="AB32" s="407"/>
      <c r="AC32" s="407"/>
      <c r="AD32" s="407"/>
      <c r="AE32" s="407"/>
      <c r="AF32" s="407"/>
      <c r="AG32" s="407"/>
      <c r="AH32" s="407"/>
      <c r="AI32" s="407"/>
      <c r="AJ32" s="510"/>
      <c r="AK32" s="44"/>
    </row>
    <row r="33" spans="1:51" ht="30" customHeight="1" thickBot="1">
      <c r="A33" s="43"/>
      <c r="B33" s="72"/>
      <c r="C33" s="73"/>
      <c r="D33" s="73"/>
      <c r="E33" s="74"/>
      <c r="F33" s="74"/>
      <c r="G33" s="74"/>
      <c r="H33" s="74"/>
      <c r="I33" s="73"/>
      <c r="J33" s="73"/>
      <c r="K33" s="73"/>
      <c r="L33" s="75"/>
      <c r="M33" s="75"/>
      <c r="N33" s="75"/>
      <c r="O33" s="75"/>
      <c r="P33" s="511" t="s">
        <v>245</v>
      </c>
      <c r="Q33" s="511"/>
      <c r="R33" s="511"/>
      <c r="S33" s="511"/>
      <c r="T33" s="511"/>
      <c r="U33" s="511"/>
      <c r="V33" s="511"/>
      <c r="W33" s="511"/>
      <c r="X33" s="488">
        <f>SUM(X28:AJ32)</f>
        <v>388.75</v>
      </c>
      <c r="Y33" s="488"/>
      <c r="Z33" s="488"/>
      <c r="AA33" s="488"/>
      <c r="AB33" s="488"/>
      <c r="AC33" s="488"/>
      <c r="AD33" s="488"/>
      <c r="AE33" s="488"/>
      <c r="AF33" s="488"/>
      <c r="AG33" s="488"/>
      <c r="AH33" s="488"/>
      <c r="AI33" s="488"/>
      <c r="AJ33" s="489"/>
      <c r="AK33" s="44"/>
    </row>
    <row r="34" spans="1:51" ht="30" customHeight="1" thickTop="1" thickBot="1">
      <c r="A34" s="43"/>
      <c r="B34" s="51"/>
      <c r="C34" s="51"/>
      <c r="D34" s="51"/>
      <c r="E34" s="55"/>
      <c r="F34" s="55"/>
      <c r="G34" s="55"/>
      <c r="H34" s="55"/>
      <c r="I34" s="51"/>
      <c r="J34" s="51"/>
      <c r="K34" s="51"/>
      <c r="L34" s="13"/>
      <c r="M34" s="13"/>
      <c r="N34" s="13"/>
      <c r="O34" s="13"/>
      <c r="P34" s="51"/>
      <c r="Q34" s="51"/>
      <c r="R34" s="51"/>
      <c r="S34" s="51"/>
      <c r="T34" s="51"/>
      <c r="U34" s="51"/>
      <c r="V34" s="51"/>
      <c r="W34" s="51"/>
      <c r="X34" s="51"/>
      <c r="Y34" s="51"/>
      <c r="Z34" s="51"/>
      <c r="AA34" s="51"/>
      <c r="AB34" s="51"/>
      <c r="AC34" s="51"/>
      <c r="AD34" s="51"/>
      <c r="AE34" s="51"/>
      <c r="AF34" s="51"/>
      <c r="AG34" s="51"/>
      <c r="AH34" s="51"/>
      <c r="AI34" s="51"/>
      <c r="AJ34" s="51"/>
      <c r="AK34" s="44"/>
    </row>
    <row r="35" spans="1:51" ht="39.75" customHeight="1" thickTop="1" thickBot="1">
      <c r="A35" s="43"/>
      <c r="B35" s="463" t="s">
        <v>53</v>
      </c>
      <c r="C35" s="464"/>
      <c r="D35" s="465"/>
      <c r="E35" s="464" t="s">
        <v>198</v>
      </c>
      <c r="F35" s="464"/>
      <c r="G35" s="464"/>
      <c r="H35" s="464"/>
      <c r="I35" s="463" t="s">
        <v>199</v>
      </c>
      <c r="J35" s="465"/>
      <c r="K35" s="111" t="s">
        <v>218</v>
      </c>
      <c r="L35" s="514" t="s">
        <v>201</v>
      </c>
      <c r="M35" s="515"/>
      <c r="N35" s="515"/>
      <c r="O35" s="516"/>
      <c r="P35" s="464" t="s">
        <v>210</v>
      </c>
      <c r="Q35" s="464"/>
      <c r="R35" s="464"/>
      <c r="S35" s="464"/>
      <c r="T35" s="464"/>
      <c r="U35" s="464"/>
      <c r="V35" s="464"/>
      <c r="W35" s="464"/>
      <c r="X35" s="463" t="s">
        <v>203</v>
      </c>
      <c r="Y35" s="464"/>
      <c r="Z35" s="464"/>
      <c r="AA35" s="464"/>
      <c r="AB35" s="464"/>
      <c r="AC35" s="465"/>
      <c r="AD35" s="463" t="s">
        <v>204</v>
      </c>
      <c r="AE35" s="464"/>
      <c r="AF35" s="464"/>
      <c r="AG35" s="464"/>
      <c r="AH35" s="464"/>
      <c r="AI35" s="464"/>
      <c r="AJ35" s="465"/>
      <c r="AK35" s="44"/>
    </row>
    <row r="36" spans="1:51" ht="30" customHeight="1" thickTop="1">
      <c r="A36" s="43"/>
      <c r="B36" s="517">
        <v>1</v>
      </c>
      <c r="C36" s="360"/>
      <c r="D36" s="380"/>
      <c r="E36" s="51"/>
      <c r="F36" s="51"/>
      <c r="G36" s="51"/>
      <c r="H36" s="51"/>
      <c r="I36" s="521" t="s">
        <v>161</v>
      </c>
      <c r="J36" s="521"/>
      <c r="K36" s="114" t="s">
        <v>202</v>
      </c>
      <c r="L36" s="317">
        <v>19</v>
      </c>
      <c r="M36" s="317"/>
      <c r="N36" s="317"/>
      <c r="O36" s="317"/>
      <c r="P36" s="369">
        <v>1</v>
      </c>
      <c r="Q36" s="370"/>
      <c r="R36" s="370"/>
      <c r="S36" s="370"/>
      <c r="T36" s="370"/>
      <c r="U36" s="370"/>
      <c r="V36" s="370"/>
      <c r="W36" s="371"/>
      <c r="X36" s="369">
        <f>P36*L36</f>
        <v>19</v>
      </c>
      <c r="Y36" s="370"/>
      <c r="Z36" s="370"/>
      <c r="AA36" s="370"/>
      <c r="AB36" s="370"/>
      <c r="AC36" s="371"/>
      <c r="AD36" s="369">
        <v>0</v>
      </c>
      <c r="AE36" s="370"/>
      <c r="AF36" s="370"/>
      <c r="AG36" s="370"/>
      <c r="AH36" s="370"/>
      <c r="AI36" s="370"/>
      <c r="AJ36" s="466"/>
      <c r="AK36" s="44"/>
    </row>
    <row r="37" spans="1:51" ht="30" customHeight="1">
      <c r="A37" s="43"/>
      <c r="B37" s="518"/>
      <c r="C37" s="383"/>
      <c r="D37" s="421"/>
      <c r="E37" s="423" t="s">
        <v>170</v>
      </c>
      <c r="F37" s="360"/>
      <c r="G37" s="360"/>
      <c r="H37" s="360"/>
      <c r="I37" s="522" t="s">
        <v>161</v>
      </c>
      <c r="J37" s="522"/>
      <c r="K37" s="114" t="s">
        <v>88</v>
      </c>
      <c r="L37" s="317">
        <v>19</v>
      </c>
      <c r="M37" s="317"/>
      <c r="N37" s="317"/>
      <c r="O37" s="317"/>
      <c r="P37" s="369">
        <v>8</v>
      </c>
      <c r="Q37" s="370"/>
      <c r="R37" s="370"/>
      <c r="S37" s="370"/>
      <c r="T37" s="370"/>
      <c r="U37" s="370"/>
      <c r="V37" s="370"/>
      <c r="W37" s="371"/>
      <c r="X37" s="385">
        <v>0</v>
      </c>
      <c r="Y37" s="386"/>
      <c r="Z37" s="386"/>
      <c r="AA37" s="386"/>
      <c r="AB37" s="386"/>
      <c r="AC37" s="387"/>
      <c r="AD37" s="385">
        <f>P37*L37</f>
        <v>152</v>
      </c>
      <c r="AE37" s="386"/>
      <c r="AF37" s="386"/>
      <c r="AG37" s="386"/>
      <c r="AH37" s="386"/>
      <c r="AI37" s="386"/>
      <c r="AJ37" s="441"/>
      <c r="AK37" s="44"/>
      <c r="AM37" s="65" t="s">
        <v>147</v>
      </c>
      <c r="AN37" s="65" t="s">
        <v>114</v>
      </c>
      <c r="AO37" s="65"/>
      <c r="AP37" s="13">
        <v>33</v>
      </c>
      <c r="AQ37" s="13">
        <v>1</v>
      </c>
      <c r="AR37" s="13">
        <f>AQ37*AP37</f>
        <v>33</v>
      </c>
      <c r="AS37" s="2"/>
      <c r="AT37" s="2"/>
      <c r="AU37" s="2"/>
      <c r="AV37" s="2"/>
      <c r="AW37" s="2"/>
      <c r="AX37" s="2"/>
      <c r="AY37" s="2"/>
    </row>
    <row r="38" spans="1:51" ht="30" customHeight="1">
      <c r="A38" s="43"/>
      <c r="B38" s="519">
        <v>2</v>
      </c>
      <c r="C38" s="435"/>
      <c r="D38" s="520"/>
      <c r="E38" s="423"/>
      <c r="F38" s="360"/>
      <c r="G38" s="360"/>
      <c r="H38" s="380"/>
      <c r="I38" s="107" t="s">
        <v>162</v>
      </c>
      <c r="J38" s="108"/>
      <c r="K38" s="114" t="s">
        <v>202</v>
      </c>
      <c r="L38" s="305">
        <v>33</v>
      </c>
      <c r="M38" s="305"/>
      <c r="N38" s="305"/>
      <c r="O38" s="305"/>
      <c r="P38" s="305">
        <v>1</v>
      </c>
      <c r="Q38" s="305"/>
      <c r="R38" s="305"/>
      <c r="S38" s="305"/>
      <c r="T38" s="305"/>
      <c r="U38" s="305"/>
      <c r="V38" s="305"/>
      <c r="W38" s="305"/>
      <c r="X38" s="385">
        <f t="shared" ref="X38:X53" si="4">P38*L38</f>
        <v>33</v>
      </c>
      <c r="Y38" s="386"/>
      <c r="Z38" s="386"/>
      <c r="AA38" s="386"/>
      <c r="AB38" s="386"/>
      <c r="AC38" s="387"/>
      <c r="AD38" s="385">
        <v>0</v>
      </c>
      <c r="AE38" s="386"/>
      <c r="AF38" s="386"/>
      <c r="AG38" s="386"/>
      <c r="AH38" s="386"/>
      <c r="AI38" s="386"/>
      <c r="AJ38" s="441"/>
      <c r="AK38" s="44"/>
      <c r="AM38" s="65" t="s">
        <v>148</v>
      </c>
      <c r="AN38" s="65" t="s">
        <v>114</v>
      </c>
      <c r="AO38" s="65"/>
      <c r="AP38" s="13">
        <v>3</v>
      </c>
      <c r="AQ38" s="13">
        <v>1</v>
      </c>
      <c r="AR38" s="13">
        <f>AQ38*AP38</f>
        <v>3</v>
      </c>
      <c r="AS38" s="2"/>
      <c r="AT38" s="2"/>
      <c r="AU38" s="2"/>
      <c r="AV38" s="2"/>
      <c r="AW38" s="2"/>
      <c r="AX38" s="2"/>
      <c r="AY38" s="2"/>
    </row>
    <row r="39" spans="1:51" ht="30" customHeight="1">
      <c r="A39" s="43"/>
      <c r="B39" s="518">
        <v>2</v>
      </c>
      <c r="C39" s="383"/>
      <c r="D39" s="421"/>
      <c r="E39" s="423"/>
      <c r="F39" s="360"/>
      <c r="G39" s="360"/>
      <c r="H39" s="380"/>
      <c r="I39" s="101" t="s">
        <v>162</v>
      </c>
      <c r="J39" s="102"/>
      <c r="K39" s="114" t="s">
        <v>88</v>
      </c>
      <c r="L39" s="305">
        <v>33</v>
      </c>
      <c r="M39" s="305"/>
      <c r="N39" s="305"/>
      <c r="O39" s="305"/>
      <c r="P39" s="305">
        <v>13</v>
      </c>
      <c r="Q39" s="305"/>
      <c r="R39" s="305"/>
      <c r="S39" s="305"/>
      <c r="T39" s="305"/>
      <c r="U39" s="305"/>
      <c r="V39" s="305"/>
      <c r="W39" s="305"/>
      <c r="X39" s="385">
        <v>0</v>
      </c>
      <c r="Y39" s="386"/>
      <c r="Z39" s="386"/>
      <c r="AA39" s="386"/>
      <c r="AB39" s="386"/>
      <c r="AC39" s="387"/>
      <c r="AD39" s="385">
        <f t="shared" ref="AD39:AD53" si="5">P39*L39</f>
        <v>429</v>
      </c>
      <c r="AE39" s="386"/>
      <c r="AF39" s="386"/>
      <c r="AG39" s="386"/>
      <c r="AH39" s="386"/>
      <c r="AI39" s="386"/>
      <c r="AJ39" s="441"/>
      <c r="AK39" s="44"/>
      <c r="AM39" s="65" t="s">
        <v>148</v>
      </c>
      <c r="AN39" s="65" t="s">
        <v>114</v>
      </c>
      <c r="AO39" s="65"/>
      <c r="AP39" s="13">
        <v>3</v>
      </c>
      <c r="AQ39" s="13">
        <v>1</v>
      </c>
      <c r="AR39" s="13">
        <f>AQ39*AP39</f>
        <v>3</v>
      </c>
      <c r="AS39" s="2"/>
      <c r="AT39" s="2"/>
      <c r="AU39" s="2"/>
      <c r="AV39" s="2"/>
      <c r="AW39" s="2"/>
      <c r="AX39" s="2"/>
      <c r="AY39" s="2"/>
    </row>
    <row r="40" spans="1:51" ht="30" customHeight="1">
      <c r="A40" s="43"/>
      <c r="B40" s="519">
        <v>3</v>
      </c>
      <c r="C40" s="435"/>
      <c r="D40" s="520"/>
      <c r="E40" s="423"/>
      <c r="F40" s="360"/>
      <c r="G40" s="360"/>
      <c r="H40" s="380"/>
      <c r="I40" s="101" t="s">
        <v>163</v>
      </c>
      <c r="J40" s="102"/>
      <c r="K40" s="114" t="s">
        <v>202</v>
      </c>
      <c r="L40" s="305">
        <v>33</v>
      </c>
      <c r="M40" s="305"/>
      <c r="N40" s="305"/>
      <c r="O40" s="305"/>
      <c r="P40" s="305">
        <v>1</v>
      </c>
      <c r="Q40" s="305"/>
      <c r="R40" s="305"/>
      <c r="S40" s="305"/>
      <c r="T40" s="305"/>
      <c r="U40" s="305"/>
      <c r="V40" s="305"/>
      <c r="W40" s="305"/>
      <c r="X40" s="385">
        <f t="shared" si="4"/>
        <v>33</v>
      </c>
      <c r="Y40" s="386"/>
      <c r="Z40" s="386"/>
      <c r="AA40" s="386"/>
      <c r="AB40" s="386"/>
      <c r="AC40" s="387"/>
      <c r="AD40" s="385">
        <v>0</v>
      </c>
      <c r="AE40" s="386"/>
      <c r="AF40" s="386"/>
      <c r="AG40" s="386"/>
      <c r="AH40" s="386"/>
      <c r="AI40" s="386"/>
      <c r="AJ40" s="441"/>
      <c r="AK40" s="44"/>
      <c r="AM40" s="65" t="s">
        <v>149</v>
      </c>
      <c r="AN40" s="65" t="s">
        <v>114</v>
      </c>
      <c r="AO40" s="65"/>
      <c r="AP40" s="13">
        <v>33</v>
      </c>
      <c r="AQ40" s="13">
        <v>30</v>
      </c>
      <c r="AR40" s="13">
        <f>AQ40*AP40</f>
        <v>990</v>
      </c>
      <c r="AS40" s="2"/>
      <c r="AT40" s="2"/>
      <c r="AU40" s="2"/>
      <c r="AV40" s="2"/>
      <c r="AW40" s="2"/>
      <c r="AX40" s="2"/>
      <c r="AY40" s="2"/>
    </row>
    <row r="41" spans="1:51" ht="30" customHeight="1">
      <c r="A41" s="43"/>
      <c r="B41" s="518">
        <v>3</v>
      </c>
      <c r="C41" s="383"/>
      <c r="D41" s="421"/>
      <c r="E41" s="423"/>
      <c r="F41" s="360"/>
      <c r="G41" s="360"/>
      <c r="H41" s="380"/>
      <c r="I41" s="101" t="s">
        <v>163</v>
      </c>
      <c r="J41" s="102"/>
      <c r="K41" s="114" t="s">
        <v>88</v>
      </c>
      <c r="L41" s="305">
        <v>33</v>
      </c>
      <c r="M41" s="305"/>
      <c r="N41" s="305"/>
      <c r="O41" s="305"/>
      <c r="P41" s="305">
        <v>13</v>
      </c>
      <c r="Q41" s="305"/>
      <c r="R41" s="305"/>
      <c r="S41" s="305"/>
      <c r="T41" s="305"/>
      <c r="U41" s="305"/>
      <c r="V41" s="305"/>
      <c r="W41" s="305"/>
      <c r="X41" s="385">
        <v>0</v>
      </c>
      <c r="Y41" s="386"/>
      <c r="Z41" s="386"/>
      <c r="AA41" s="386"/>
      <c r="AB41" s="386"/>
      <c r="AC41" s="387"/>
      <c r="AD41" s="385">
        <f t="shared" si="5"/>
        <v>429</v>
      </c>
      <c r="AE41" s="386"/>
      <c r="AF41" s="386"/>
      <c r="AG41" s="386"/>
      <c r="AH41" s="386"/>
      <c r="AI41" s="386"/>
      <c r="AJ41" s="441"/>
      <c r="AK41" s="44"/>
      <c r="AM41" s="65" t="s">
        <v>149</v>
      </c>
      <c r="AN41" s="65" t="s">
        <v>114</v>
      </c>
      <c r="AO41" s="65"/>
      <c r="AP41" s="13">
        <v>33</v>
      </c>
      <c r="AQ41" s="13">
        <v>30</v>
      </c>
      <c r="AR41" s="13">
        <f>AQ41*AP41</f>
        <v>990</v>
      </c>
      <c r="AS41" s="2"/>
      <c r="AT41" s="2"/>
      <c r="AU41" s="2"/>
      <c r="AV41" s="2"/>
      <c r="AW41" s="2"/>
      <c r="AX41" s="2"/>
      <c r="AY41" s="2"/>
    </row>
    <row r="42" spans="1:51" ht="30" customHeight="1">
      <c r="A42" s="43"/>
      <c r="B42" s="519">
        <v>4</v>
      </c>
      <c r="C42" s="435"/>
      <c r="D42" s="520"/>
      <c r="E42" s="423"/>
      <c r="F42" s="360"/>
      <c r="G42" s="360"/>
      <c r="H42" s="380"/>
      <c r="I42" s="103" t="s">
        <v>164</v>
      </c>
      <c r="J42" s="104"/>
      <c r="K42" s="114" t="s">
        <v>202</v>
      </c>
      <c r="L42" s="305">
        <v>3</v>
      </c>
      <c r="M42" s="305"/>
      <c r="N42" s="305"/>
      <c r="O42" s="305"/>
      <c r="P42" s="305">
        <v>1</v>
      </c>
      <c r="Q42" s="305"/>
      <c r="R42" s="305"/>
      <c r="S42" s="305"/>
      <c r="T42" s="305"/>
      <c r="U42" s="305"/>
      <c r="V42" s="305"/>
      <c r="W42" s="305"/>
      <c r="X42" s="385">
        <f t="shared" si="4"/>
        <v>3</v>
      </c>
      <c r="Y42" s="386"/>
      <c r="Z42" s="386"/>
      <c r="AA42" s="386"/>
      <c r="AB42" s="386"/>
      <c r="AC42" s="387"/>
      <c r="AD42" s="385">
        <v>0</v>
      </c>
      <c r="AE42" s="386"/>
      <c r="AF42" s="386"/>
      <c r="AG42" s="386"/>
      <c r="AH42" s="386"/>
      <c r="AI42" s="386"/>
      <c r="AJ42" s="441"/>
      <c r="AK42" s="44"/>
      <c r="AM42" s="65"/>
      <c r="AN42" s="65"/>
      <c r="AO42" s="65"/>
      <c r="AS42" s="2"/>
      <c r="AT42" s="2"/>
      <c r="AU42" s="2"/>
      <c r="AV42" s="2"/>
      <c r="AW42" s="2"/>
      <c r="AX42" s="2"/>
      <c r="AY42" s="2"/>
    </row>
    <row r="43" spans="1:51" ht="30" customHeight="1">
      <c r="A43" s="43"/>
      <c r="B43" s="518">
        <v>4</v>
      </c>
      <c r="C43" s="383"/>
      <c r="D43" s="421"/>
      <c r="E43" s="423"/>
      <c r="F43" s="360"/>
      <c r="G43" s="360"/>
      <c r="H43" s="380"/>
      <c r="I43" s="103" t="s">
        <v>164</v>
      </c>
      <c r="J43" s="104"/>
      <c r="K43" s="114" t="s">
        <v>88</v>
      </c>
      <c r="L43" s="305">
        <v>3</v>
      </c>
      <c r="M43" s="305"/>
      <c r="N43" s="305"/>
      <c r="O43" s="305"/>
      <c r="P43" s="305">
        <v>13</v>
      </c>
      <c r="Q43" s="305"/>
      <c r="R43" s="305"/>
      <c r="S43" s="305"/>
      <c r="T43" s="305"/>
      <c r="U43" s="305"/>
      <c r="V43" s="305"/>
      <c r="W43" s="305"/>
      <c r="X43" s="385">
        <v>0</v>
      </c>
      <c r="Y43" s="386"/>
      <c r="Z43" s="386"/>
      <c r="AA43" s="386"/>
      <c r="AB43" s="386"/>
      <c r="AC43" s="387"/>
      <c r="AD43" s="385">
        <f t="shared" si="5"/>
        <v>39</v>
      </c>
      <c r="AE43" s="386"/>
      <c r="AF43" s="386"/>
      <c r="AG43" s="386"/>
      <c r="AH43" s="386"/>
      <c r="AI43" s="386"/>
      <c r="AJ43" s="441"/>
      <c r="AK43" s="44"/>
      <c r="AM43" s="65"/>
      <c r="AN43" s="65"/>
      <c r="AO43" s="65"/>
      <c r="AS43" s="2"/>
      <c r="AT43" s="2"/>
      <c r="AU43" s="2"/>
      <c r="AV43" s="2"/>
      <c r="AW43" s="2"/>
      <c r="AX43" s="2"/>
      <c r="AY43" s="2"/>
    </row>
    <row r="44" spans="1:51" ht="30" customHeight="1">
      <c r="A44" s="43"/>
      <c r="B44" s="471">
        <v>5</v>
      </c>
      <c r="C44" s="472"/>
      <c r="D44" s="525"/>
      <c r="E44" s="423"/>
      <c r="F44" s="360"/>
      <c r="G44" s="360"/>
      <c r="H44" s="380"/>
      <c r="I44" s="103" t="s">
        <v>165</v>
      </c>
      <c r="J44" s="104"/>
      <c r="K44" s="114" t="s">
        <v>202</v>
      </c>
      <c r="L44" s="305">
        <v>19</v>
      </c>
      <c r="M44" s="305"/>
      <c r="N44" s="305"/>
      <c r="O44" s="305"/>
      <c r="P44" s="305">
        <v>0</v>
      </c>
      <c r="Q44" s="305"/>
      <c r="R44" s="305"/>
      <c r="S44" s="305"/>
      <c r="T44" s="305"/>
      <c r="U44" s="305"/>
      <c r="V44" s="305"/>
      <c r="W44" s="305"/>
      <c r="X44" s="385">
        <f t="shared" si="4"/>
        <v>0</v>
      </c>
      <c r="Y44" s="386"/>
      <c r="Z44" s="386"/>
      <c r="AA44" s="386"/>
      <c r="AB44" s="386"/>
      <c r="AC44" s="387"/>
      <c r="AD44" s="385">
        <v>0</v>
      </c>
      <c r="AE44" s="386"/>
      <c r="AF44" s="386"/>
      <c r="AG44" s="386"/>
      <c r="AH44" s="386"/>
      <c r="AI44" s="386"/>
      <c r="AJ44" s="441"/>
      <c r="AK44" s="44"/>
      <c r="AM44" s="65"/>
      <c r="AN44" s="65"/>
      <c r="AO44" s="65"/>
      <c r="AS44" s="2"/>
      <c r="AT44" s="2"/>
      <c r="AU44" s="2"/>
      <c r="AV44" s="2"/>
      <c r="AW44" s="2"/>
      <c r="AX44" s="2"/>
      <c r="AY44" s="2"/>
    </row>
    <row r="45" spans="1:51" ht="30" customHeight="1">
      <c r="A45" s="43"/>
      <c r="B45" s="471">
        <v>6</v>
      </c>
      <c r="C45" s="472"/>
      <c r="D45" s="525"/>
      <c r="E45" s="423"/>
      <c r="F45" s="360"/>
      <c r="G45" s="360"/>
      <c r="H45" s="380"/>
      <c r="I45" s="103" t="s">
        <v>166</v>
      </c>
      <c r="J45" s="104"/>
      <c r="K45" s="114" t="s">
        <v>202</v>
      </c>
      <c r="L45" s="305">
        <v>3</v>
      </c>
      <c r="M45" s="305"/>
      <c r="N45" s="305"/>
      <c r="O45" s="305"/>
      <c r="P45" s="305">
        <f>1.5*2</f>
        <v>3</v>
      </c>
      <c r="Q45" s="305"/>
      <c r="R45" s="305"/>
      <c r="S45" s="305"/>
      <c r="T45" s="305"/>
      <c r="U45" s="305"/>
      <c r="V45" s="305"/>
      <c r="W45" s="305"/>
      <c r="X45" s="385">
        <f t="shared" si="4"/>
        <v>9</v>
      </c>
      <c r="Y45" s="386"/>
      <c r="Z45" s="386"/>
      <c r="AA45" s="386"/>
      <c r="AB45" s="386"/>
      <c r="AC45" s="387"/>
      <c r="AD45" s="385">
        <v>0</v>
      </c>
      <c r="AE45" s="386"/>
      <c r="AF45" s="386"/>
      <c r="AG45" s="386"/>
      <c r="AH45" s="386"/>
      <c r="AI45" s="386"/>
      <c r="AJ45" s="441"/>
      <c r="AK45" s="44"/>
      <c r="AM45" s="65"/>
      <c r="AN45" s="65"/>
      <c r="AO45" s="65"/>
      <c r="AS45" s="2"/>
      <c r="AT45" s="2"/>
      <c r="AU45" s="2"/>
      <c r="AV45" s="2"/>
      <c r="AW45" s="2"/>
      <c r="AX45" s="2"/>
      <c r="AY45" s="2"/>
    </row>
    <row r="46" spans="1:51" ht="30" customHeight="1">
      <c r="A46" s="43"/>
      <c r="B46" s="471">
        <v>7</v>
      </c>
      <c r="C46" s="472"/>
      <c r="D46" s="525"/>
      <c r="E46" s="423"/>
      <c r="F46" s="360"/>
      <c r="G46" s="360"/>
      <c r="H46" s="380"/>
      <c r="I46" s="103" t="s">
        <v>167</v>
      </c>
      <c r="J46" s="104"/>
      <c r="K46" s="114" t="s">
        <v>202</v>
      </c>
      <c r="L46" s="305">
        <v>4</v>
      </c>
      <c r="M46" s="305"/>
      <c r="N46" s="305"/>
      <c r="O46" s="305"/>
      <c r="P46" s="305">
        <v>4.2</v>
      </c>
      <c r="Q46" s="305"/>
      <c r="R46" s="305"/>
      <c r="S46" s="305"/>
      <c r="T46" s="305"/>
      <c r="U46" s="305"/>
      <c r="V46" s="305"/>
      <c r="W46" s="305"/>
      <c r="X46" s="385">
        <f t="shared" si="4"/>
        <v>16.8</v>
      </c>
      <c r="Y46" s="386"/>
      <c r="Z46" s="386"/>
      <c r="AA46" s="386"/>
      <c r="AB46" s="386"/>
      <c r="AC46" s="387"/>
      <c r="AD46" s="385">
        <v>0</v>
      </c>
      <c r="AE46" s="386"/>
      <c r="AF46" s="386"/>
      <c r="AG46" s="386"/>
      <c r="AH46" s="386"/>
      <c r="AI46" s="386"/>
      <c r="AJ46" s="441"/>
      <c r="AK46" s="44"/>
      <c r="AM46" s="65"/>
      <c r="AN46" s="65"/>
      <c r="AO46" s="65"/>
      <c r="AS46" s="2"/>
      <c r="AT46" s="2"/>
      <c r="AU46" s="2"/>
      <c r="AV46" s="2"/>
      <c r="AW46" s="2"/>
      <c r="AX46" s="2"/>
      <c r="AY46" s="2"/>
    </row>
    <row r="47" spans="1:51" ht="30" customHeight="1">
      <c r="A47" s="43"/>
      <c r="B47" s="471">
        <v>8</v>
      </c>
      <c r="C47" s="472"/>
      <c r="D47" s="525"/>
      <c r="E47" s="423"/>
      <c r="F47" s="360"/>
      <c r="G47" s="360"/>
      <c r="H47" s="380"/>
      <c r="I47" s="103" t="s">
        <v>168</v>
      </c>
      <c r="J47" s="104"/>
      <c r="K47" s="114" t="s">
        <v>88</v>
      </c>
      <c r="L47" s="305">
        <v>30</v>
      </c>
      <c r="M47" s="305"/>
      <c r="N47" s="305"/>
      <c r="O47" s="305"/>
      <c r="P47" s="305">
        <v>1</v>
      </c>
      <c r="Q47" s="305"/>
      <c r="R47" s="305"/>
      <c r="S47" s="305"/>
      <c r="T47" s="305"/>
      <c r="U47" s="305"/>
      <c r="V47" s="305"/>
      <c r="W47" s="305"/>
      <c r="X47" s="385">
        <v>0</v>
      </c>
      <c r="Y47" s="386"/>
      <c r="Z47" s="386"/>
      <c r="AA47" s="386"/>
      <c r="AB47" s="386"/>
      <c r="AC47" s="387"/>
      <c r="AD47" s="385">
        <f t="shared" si="5"/>
        <v>30</v>
      </c>
      <c r="AE47" s="386"/>
      <c r="AF47" s="386"/>
      <c r="AG47" s="386"/>
      <c r="AH47" s="386"/>
      <c r="AI47" s="386"/>
      <c r="AJ47" s="441"/>
      <c r="AK47" s="44"/>
      <c r="AM47" s="65"/>
      <c r="AN47" s="65"/>
      <c r="AO47" s="65"/>
      <c r="AS47" s="2"/>
      <c r="AT47" s="2"/>
      <c r="AU47" s="2"/>
      <c r="AV47" s="2"/>
      <c r="AW47" s="2"/>
      <c r="AX47" s="2"/>
      <c r="AY47" s="2"/>
    </row>
    <row r="48" spans="1:51" ht="30" customHeight="1">
      <c r="A48" s="43"/>
      <c r="B48" s="471">
        <v>9</v>
      </c>
      <c r="C48" s="472"/>
      <c r="D48" s="525"/>
      <c r="E48" s="423"/>
      <c r="F48" s="360"/>
      <c r="G48" s="360"/>
      <c r="H48" s="380"/>
      <c r="I48" s="105" t="s">
        <v>169</v>
      </c>
      <c r="J48" s="106"/>
      <c r="K48" s="114" t="s">
        <v>88</v>
      </c>
      <c r="L48" s="305">
        <v>10</v>
      </c>
      <c r="M48" s="305"/>
      <c r="N48" s="305"/>
      <c r="O48" s="305"/>
      <c r="P48" s="305">
        <v>6</v>
      </c>
      <c r="Q48" s="305"/>
      <c r="R48" s="305"/>
      <c r="S48" s="305"/>
      <c r="T48" s="305"/>
      <c r="U48" s="305"/>
      <c r="V48" s="305"/>
      <c r="W48" s="305"/>
      <c r="X48" s="385">
        <v>0</v>
      </c>
      <c r="Y48" s="386"/>
      <c r="Z48" s="386"/>
      <c r="AA48" s="386"/>
      <c r="AB48" s="386"/>
      <c r="AC48" s="387"/>
      <c r="AD48" s="385">
        <f t="shared" si="5"/>
        <v>60</v>
      </c>
      <c r="AE48" s="386"/>
      <c r="AF48" s="386"/>
      <c r="AG48" s="386"/>
      <c r="AH48" s="386"/>
      <c r="AI48" s="386"/>
      <c r="AJ48" s="441"/>
      <c r="AK48" s="44"/>
      <c r="AM48" s="65"/>
      <c r="AN48" s="65"/>
      <c r="AO48" s="65"/>
      <c r="AS48" s="2"/>
      <c r="AT48" s="2"/>
      <c r="AU48" s="2"/>
      <c r="AV48" s="2"/>
      <c r="AW48" s="2"/>
      <c r="AX48" s="2"/>
      <c r="AY48" s="2"/>
    </row>
    <row r="49" spans="1:37" ht="50.1" customHeight="1">
      <c r="A49" s="43"/>
      <c r="B49" s="471">
        <v>1</v>
      </c>
      <c r="C49" s="472"/>
      <c r="D49" s="472"/>
      <c r="E49" s="434" t="s">
        <v>174</v>
      </c>
      <c r="F49" s="435"/>
      <c r="G49" s="435"/>
      <c r="H49" s="436"/>
      <c r="I49" s="523" t="s">
        <v>175</v>
      </c>
      <c r="J49" s="524"/>
      <c r="K49" s="80" t="s">
        <v>200</v>
      </c>
      <c r="L49" s="473">
        <v>2</v>
      </c>
      <c r="M49" s="474"/>
      <c r="N49" s="474"/>
      <c r="O49" s="475"/>
      <c r="P49" s="305">
        <f>95*2*1.5</f>
        <v>285</v>
      </c>
      <c r="Q49" s="305"/>
      <c r="R49" s="305"/>
      <c r="S49" s="305"/>
      <c r="T49" s="305"/>
      <c r="U49" s="305"/>
      <c r="V49" s="305"/>
      <c r="W49" s="305"/>
      <c r="X49" s="385">
        <f t="shared" si="4"/>
        <v>570</v>
      </c>
      <c r="Y49" s="386"/>
      <c r="Z49" s="386"/>
      <c r="AA49" s="386"/>
      <c r="AB49" s="386"/>
      <c r="AC49" s="387"/>
      <c r="AD49" s="385">
        <f t="shared" si="5"/>
        <v>570</v>
      </c>
      <c r="AE49" s="386"/>
      <c r="AF49" s="386"/>
      <c r="AG49" s="386"/>
      <c r="AH49" s="386"/>
      <c r="AI49" s="386"/>
      <c r="AJ49" s="441"/>
      <c r="AK49" s="44"/>
    </row>
    <row r="50" spans="1:37" ht="30" customHeight="1">
      <c r="A50" s="43"/>
      <c r="B50" s="471">
        <v>2</v>
      </c>
      <c r="C50" s="472"/>
      <c r="D50" s="472"/>
      <c r="E50" s="63"/>
      <c r="F50" s="51"/>
      <c r="G50" s="51"/>
      <c r="H50" s="64"/>
      <c r="I50" s="385" t="s">
        <v>152</v>
      </c>
      <c r="J50" s="387"/>
      <c r="K50" s="80" t="s">
        <v>200</v>
      </c>
      <c r="L50" s="473">
        <v>6</v>
      </c>
      <c r="M50" s="474"/>
      <c r="N50" s="474"/>
      <c r="O50" s="475"/>
      <c r="P50" s="305">
        <f>10*1.5</f>
        <v>15</v>
      </c>
      <c r="Q50" s="305"/>
      <c r="R50" s="305"/>
      <c r="S50" s="305"/>
      <c r="T50" s="305"/>
      <c r="U50" s="305"/>
      <c r="V50" s="305"/>
      <c r="W50" s="305"/>
      <c r="X50" s="385">
        <f t="shared" si="4"/>
        <v>90</v>
      </c>
      <c r="Y50" s="386"/>
      <c r="Z50" s="386"/>
      <c r="AA50" s="386"/>
      <c r="AB50" s="386"/>
      <c r="AC50" s="387"/>
      <c r="AD50" s="385">
        <f t="shared" si="5"/>
        <v>90</v>
      </c>
      <c r="AE50" s="386"/>
      <c r="AF50" s="386"/>
      <c r="AG50" s="386"/>
      <c r="AH50" s="386"/>
      <c r="AI50" s="386"/>
      <c r="AJ50" s="441"/>
      <c r="AK50" s="44"/>
    </row>
    <row r="51" spans="1:37" ht="30" customHeight="1">
      <c r="A51" s="43"/>
      <c r="B51" s="471">
        <v>3</v>
      </c>
      <c r="C51" s="472"/>
      <c r="D51" s="472"/>
      <c r="E51" s="66" t="s">
        <v>156</v>
      </c>
      <c r="F51" s="68">
        <v>88</v>
      </c>
      <c r="G51" s="68"/>
      <c r="H51" s="69"/>
      <c r="I51" s="385" t="s">
        <v>153</v>
      </c>
      <c r="J51" s="387"/>
      <c r="K51" s="80" t="s">
        <v>200</v>
      </c>
      <c r="L51" s="473">
        <v>34</v>
      </c>
      <c r="M51" s="474"/>
      <c r="N51" s="474"/>
      <c r="O51" s="475"/>
      <c r="P51" s="305">
        <f>6*1.5</f>
        <v>9</v>
      </c>
      <c r="Q51" s="305"/>
      <c r="R51" s="305"/>
      <c r="S51" s="305"/>
      <c r="T51" s="305"/>
      <c r="U51" s="305"/>
      <c r="V51" s="305"/>
      <c r="W51" s="305"/>
      <c r="X51" s="385">
        <f t="shared" si="4"/>
        <v>306</v>
      </c>
      <c r="Y51" s="386"/>
      <c r="Z51" s="386"/>
      <c r="AA51" s="386"/>
      <c r="AB51" s="386"/>
      <c r="AC51" s="387"/>
      <c r="AD51" s="385">
        <f t="shared" si="5"/>
        <v>306</v>
      </c>
      <c r="AE51" s="386"/>
      <c r="AF51" s="386"/>
      <c r="AG51" s="386"/>
      <c r="AH51" s="386"/>
      <c r="AI51" s="386"/>
      <c r="AJ51" s="441"/>
      <c r="AK51" s="44"/>
    </row>
    <row r="52" spans="1:37" ht="30" customHeight="1">
      <c r="A52" s="43"/>
      <c r="B52" s="471">
        <v>4</v>
      </c>
      <c r="C52" s="472"/>
      <c r="D52" s="472"/>
      <c r="E52" s="66" t="s">
        <v>150</v>
      </c>
      <c r="F52" s="68">
        <v>47</v>
      </c>
      <c r="G52" s="68"/>
      <c r="H52" s="69"/>
      <c r="I52" s="385" t="s">
        <v>151</v>
      </c>
      <c r="J52" s="387"/>
      <c r="K52" s="80" t="s">
        <v>200</v>
      </c>
      <c r="L52" s="473">
        <v>36</v>
      </c>
      <c r="M52" s="474"/>
      <c r="N52" s="474"/>
      <c r="O52" s="475"/>
      <c r="P52" s="305">
        <f>4.5*1.5</f>
        <v>6.75</v>
      </c>
      <c r="Q52" s="305"/>
      <c r="R52" s="305"/>
      <c r="S52" s="305"/>
      <c r="T52" s="305"/>
      <c r="U52" s="305"/>
      <c r="V52" s="305"/>
      <c r="W52" s="305"/>
      <c r="X52" s="385">
        <f t="shared" si="4"/>
        <v>243</v>
      </c>
      <c r="Y52" s="386"/>
      <c r="Z52" s="386"/>
      <c r="AA52" s="386"/>
      <c r="AB52" s="386"/>
      <c r="AC52" s="387"/>
      <c r="AD52" s="385">
        <f t="shared" si="5"/>
        <v>243</v>
      </c>
      <c r="AE52" s="386"/>
      <c r="AF52" s="386"/>
      <c r="AG52" s="386"/>
      <c r="AH52" s="386"/>
      <c r="AI52" s="386"/>
      <c r="AJ52" s="441"/>
      <c r="AK52" s="44"/>
    </row>
    <row r="53" spans="1:37" ht="30" customHeight="1">
      <c r="A53" s="43"/>
      <c r="B53" s="471">
        <v>5</v>
      </c>
      <c r="C53" s="472"/>
      <c r="D53" s="472"/>
      <c r="E53" s="84" t="s">
        <v>154</v>
      </c>
      <c r="F53" s="85">
        <v>130</v>
      </c>
      <c r="G53" s="85"/>
      <c r="H53" s="86"/>
      <c r="I53" s="385" t="s">
        <v>125</v>
      </c>
      <c r="J53" s="387"/>
      <c r="K53" s="80" t="s">
        <v>200</v>
      </c>
      <c r="L53" s="526">
        <v>1</v>
      </c>
      <c r="M53" s="527"/>
      <c r="N53" s="527"/>
      <c r="O53" s="527"/>
      <c r="P53" s="316">
        <f>48*1.5</f>
        <v>72</v>
      </c>
      <c r="Q53" s="316"/>
      <c r="R53" s="316"/>
      <c r="S53" s="316"/>
      <c r="T53" s="316"/>
      <c r="U53" s="316"/>
      <c r="V53" s="316"/>
      <c r="W53" s="316"/>
      <c r="X53" s="385">
        <f t="shared" si="4"/>
        <v>72</v>
      </c>
      <c r="Y53" s="386"/>
      <c r="Z53" s="386"/>
      <c r="AA53" s="386"/>
      <c r="AB53" s="386"/>
      <c r="AC53" s="387"/>
      <c r="AD53" s="385">
        <f t="shared" si="5"/>
        <v>72</v>
      </c>
      <c r="AE53" s="386"/>
      <c r="AF53" s="386"/>
      <c r="AG53" s="386"/>
      <c r="AH53" s="386"/>
      <c r="AI53" s="386"/>
      <c r="AJ53" s="441"/>
      <c r="AK53" s="44"/>
    </row>
    <row r="54" spans="1:37" ht="30" customHeight="1">
      <c r="A54" s="43"/>
      <c r="B54" s="83"/>
      <c r="C54" s="46"/>
      <c r="D54" s="46"/>
      <c r="E54" s="46"/>
      <c r="F54" s="46"/>
      <c r="G54" s="46"/>
      <c r="H54" s="46"/>
      <c r="I54" s="46"/>
      <c r="J54" s="46"/>
      <c r="K54" s="61"/>
      <c r="L54" s="467" t="s">
        <v>179</v>
      </c>
      <c r="M54" s="467"/>
      <c r="N54" s="467"/>
      <c r="O54" s="467"/>
      <c r="P54" s="467"/>
      <c r="Q54" s="467"/>
      <c r="R54" s="467"/>
      <c r="S54" s="467"/>
      <c r="T54" s="467"/>
      <c r="U54" s="467"/>
      <c r="V54" s="467"/>
      <c r="W54" s="467"/>
      <c r="X54" s="442">
        <f>SUM(X36:AC53)</f>
        <v>1394.8</v>
      </c>
      <c r="Y54" s="442"/>
      <c r="Z54" s="442"/>
      <c r="AA54" s="442"/>
      <c r="AB54" s="442"/>
      <c r="AC54" s="442"/>
      <c r="AD54" s="109"/>
      <c r="AE54" s="109"/>
      <c r="AF54" s="109"/>
      <c r="AG54" s="109"/>
      <c r="AH54" s="109"/>
      <c r="AI54" s="109"/>
      <c r="AJ54" s="112"/>
      <c r="AK54" s="44"/>
    </row>
    <row r="55" spans="1:37" ht="30" customHeight="1" thickBot="1">
      <c r="A55" s="43"/>
      <c r="B55" s="81"/>
      <c r="C55" s="82"/>
      <c r="D55" s="82"/>
      <c r="E55" s="82"/>
      <c r="F55" s="82"/>
      <c r="G55" s="82"/>
      <c r="H55" s="82"/>
      <c r="I55" s="82"/>
      <c r="J55" s="82"/>
      <c r="K55" s="115"/>
      <c r="L55" s="443" t="s">
        <v>178</v>
      </c>
      <c r="M55" s="443"/>
      <c r="N55" s="443"/>
      <c r="O55" s="443"/>
      <c r="P55" s="443"/>
      <c r="Q55" s="443"/>
      <c r="R55" s="443"/>
      <c r="S55" s="443"/>
      <c r="T55" s="443"/>
      <c r="U55" s="443"/>
      <c r="V55" s="443"/>
      <c r="W55" s="443"/>
      <c r="X55" s="110"/>
      <c r="Y55" s="110"/>
      <c r="Z55" s="110"/>
      <c r="AA55" s="110"/>
      <c r="AB55" s="110"/>
      <c r="AC55" s="110"/>
      <c r="AD55" s="443">
        <f>SUM(AD36:AD54)</f>
        <v>2420</v>
      </c>
      <c r="AE55" s="443"/>
      <c r="AF55" s="443"/>
      <c r="AG55" s="443"/>
      <c r="AH55" s="443"/>
      <c r="AI55" s="443"/>
      <c r="AJ55" s="444"/>
      <c r="AK55" s="44"/>
    </row>
    <row r="56" spans="1:37" ht="30" customHeight="1" thickTop="1">
      <c r="A56" s="43"/>
      <c r="B56" s="46"/>
      <c r="C56" s="46"/>
      <c r="D56" s="46"/>
      <c r="E56" s="46"/>
      <c r="F56" s="46"/>
      <c r="G56" s="46"/>
      <c r="H56" s="46"/>
      <c r="I56" s="46"/>
      <c r="J56" s="46"/>
      <c r="K56" s="61"/>
      <c r="L56" s="46"/>
      <c r="M56" s="46"/>
      <c r="N56" s="46"/>
      <c r="O56" s="46"/>
      <c r="P56" s="360"/>
      <c r="Q56" s="360"/>
      <c r="R56" s="360"/>
      <c r="S56" s="360"/>
      <c r="T56" s="360"/>
      <c r="U56" s="360"/>
      <c r="V56" s="360"/>
      <c r="W56" s="360"/>
      <c r="X56" s="360"/>
      <c r="Y56" s="360"/>
      <c r="Z56" s="360"/>
      <c r="AA56" s="360"/>
      <c r="AB56" s="360"/>
      <c r="AC56" s="360"/>
      <c r="AD56" s="360"/>
      <c r="AE56" s="360"/>
      <c r="AF56" s="360"/>
      <c r="AG56" s="360"/>
      <c r="AH56" s="360"/>
      <c r="AI56" s="360"/>
      <c r="AJ56" s="360"/>
      <c r="AK56" s="44"/>
    </row>
    <row r="57" spans="1:37" ht="30" customHeight="1">
      <c r="A57" s="50"/>
      <c r="B57" s="322" t="s">
        <v>132</v>
      </c>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44"/>
    </row>
    <row r="58" spans="1:37" ht="30" customHeight="1" thickBot="1">
      <c r="A58" s="22"/>
      <c r="B58" s="439" t="s">
        <v>252</v>
      </c>
      <c r="C58" s="440"/>
      <c r="D58" s="440"/>
      <c r="E58" s="440"/>
      <c r="F58" s="440"/>
      <c r="G58" s="440"/>
      <c r="H58" s="440"/>
      <c r="I58" s="440"/>
      <c r="J58" s="440"/>
      <c r="K58" s="440"/>
      <c r="L58" s="440"/>
      <c r="M58" s="440"/>
      <c r="N58" s="440"/>
      <c r="O58" s="440"/>
      <c r="P58" s="440"/>
      <c r="Q58" s="440"/>
      <c r="R58" s="440"/>
      <c r="S58" s="440"/>
      <c r="T58" s="440"/>
      <c r="U58" s="440"/>
      <c r="V58" s="440"/>
      <c r="W58" s="440"/>
      <c r="X58" s="440"/>
      <c r="Y58" s="440"/>
      <c r="Z58" s="440"/>
      <c r="AA58" s="440"/>
      <c r="AB58" s="440"/>
      <c r="AC58" s="440"/>
      <c r="AD58" s="440"/>
      <c r="AE58" s="440"/>
      <c r="AF58" s="440"/>
      <c r="AG58" s="440"/>
      <c r="AH58" s="440"/>
      <c r="AI58" s="440"/>
      <c r="AJ58" s="440"/>
      <c r="AK58" s="24"/>
    </row>
  </sheetData>
  <mergeCells count="214">
    <mergeCell ref="X51:AC51"/>
    <mergeCell ref="AD51:AJ51"/>
    <mergeCell ref="X52:AC52"/>
    <mergeCell ref="AD52:AJ52"/>
    <mergeCell ref="X53:AC53"/>
    <mergeCell ref="AD53:AJ53"/>
    <mergeCell ref="B44:D44"/>
    <mergeCell ref="B45:D45"/>
    <mergeCell ref="B46:D46"/>
    <mergeCell ref="B47:D47"/>
    <mergeCell ref="B48:D48"/>
    <mergeCell ref="E37:H48"/>
    <mergeCell ref="L53:O53"/>
    <mergeCell ref="P53:W53"/>
    <mergeCell ref="X49:AC49"/>
    <mergeCell ref="X46:AC46"/>
    <mergeCell ref="I51:J51"/>
    <mergeCell ref="I52:J52"/>
    <mergeCell ref="I53:J53"/>
    <mergeCell ref="L45:O45"/>
    <mergeCell ref="L46:O46"/>
    <mergeCell ref="L47:O47"/>
    <mergeCell ref="L48:O48"/>
    <mergeCell ref="X45:AC45"/>
    <mergeCell ref="X48:AC48"/>
    <mergeCell ref="AD48:AJ48"/>
    <mergeCell ref="L50:O50"/>
    <mergeCell ref="P50:W50"/>
    <mergeCell ref="P48:W48"/>
    <mergeCell ref="B35:D35"/>
    <mergeCell ref="E35:H35"/>
    <mergeCell ref="I35:J35"/>
    <mergeCell ref="L35:O35"/>
    <mergeCell ref="B36:D37"/>
    <mergeCell ref="B38:D39"/>
    <mergeCell ref="B40:D41"/>
    <mergeCell ref="B42:D43"/>
    <mergeCell ref="I36:J36"/>
    <mergeCell ref="I37:J37"/>
    <mergeCell ref="AD38:AJ38"/>
    <mergeCell ref="X39:AC39"/>
    <mergeCell ref="AD39:AJ39"/>
    <mergeCell ref="P35:W35"/>
    <mergeCell ref="I49:J49"/>
    <mergeCell ref="I50:J50"/>
    <mergeCell ref="AD49:AJ49"/>
    <mergeCell ref="X50:AC50"/>
    <mergeCell ref="AD50:AJ50"/>
    <mergeCell ref="I17:K17"/>
    <mergeCell ref="L17:O17"/>
    <mergeCell ref="P17:W17"/>
    <mergeCell ref="B18:D18"/>
    <mergeCell ref="B23:D23"/>
    <mergeCell ref="I23:K23"/>
    <mergeCell ref="I32:K32"/>
    <mergeCell ref="B32:D32"/>
    <mergeCell ref="I18:K18"/>
    <mergeCell ref="I19:K19"/>
    <mergeCell ref="I20:K20"/>
    <mergeCell ref="I21:K21"/>
    <mergeCell ref="B22:D22"/>
    <mergeCell ref="B29:D29"/>
    <mergeCell ref="I29:K29"/>
    <mergeCell ref="B21:D21"/>
    <mergeCell ref="I22:K22"/>
    <mergeCell ref="B20:D20"/>
    <mergeCell ref="P24:W24"/>
    <mergeCell ref="B19:D19"/>
    <mergeCell ref="B57:AJ57"/>
    <mergeCell ref="P28:W28"/>
    <mergeCell ref="B30:D30"/>
    <mergeCell ref="B31:D31"/>
    <mergeCell ref="B51:D51"/>
    <mergeCell ref="L51:O51"/>
    <mergeCell ref="P51:W51"/>
    <mergeCell ref="B52:D52"/>
    <mergeCell ref="L52:O52"/>
    <mergeCell ref="P52:W52"/>
    <mergeCell ref="B53:D53"/>
    <mergeCell ref="L37:O37"/>
    <mergeCell ref="L39:O39"/>
    <mergeCell ref="L41:O41"/>
    <mergeCell ref="L43:O43"/>
    <mergeCell ref="L32:O32"/>
    <mergeCell ref="P32:W32"/>
    <mergeCell ref="X32:AJ32"/>
    <mergeCell ref="E49:H49"/>
    <mergeCell ref="B50:D50"/>
    <mergeCell ref="P33:W33"/>
    <mergeCell ref="X33:AJ33"/>
    <mergeCell ref="I30:K30"/>
    <mergeCell ref="I31:K31"/>
    <mergeCell ref="P16:W16"/>
    <mergeCell ref="L16:O16"/>
    <mergeCell ref="L7:M7"/>
    <mergeCell ref="N7:O7"/>
    <mergeCell ref="P7:Q7"/>
    <mergeCell ref="R7:S7"/>
    <mergeCell ref="T7:U7"/>
    <mergeCell ref="L8:M8"/>
    <mergeCell ref="N8:O8"/>
    <mergeCell ref="P8:Q8"/>
    <mergeCell ref="R8:S8"/>
    <mergeCell ref="T8:U8"/>
    <mergeCell ref="X17:AJ17"/>
    <mergeCell ref="B17:D17"/>
    <mergeCell ref="I16:K16"/>
    <mergeCell ref="E16:H16"/>
    <mergeCell ref="A1:J6"/>
    <mergeCell ref="K1:AA4"/>
    <mergeCell ref="AB1:AK6"/>
    <mergeCell ref="K5:AA6"/>
    <mergeCell ref="A7:J7"/>
    <mergeCell ref="V7:X7"/>
    <mergeCell ref="Y7:AA7"/>
    <mergeCell ref="AB7:AK8"/>
    <mergeCell ref="A8:J8"/>
    <mergeCell ref="V8:X8"/>
    <mergeCell ref="Y8:AA8"/>
    <mergeCell ref="A10:AK11"/>
    <mergeCell ref="B12:AJ13"/>
    <mergeCell ref="B14:D15"/>
    <mergeCell ref="E14:K15"/>
    <mergeCell ref="X14:AJ15"/>
    <mergeCell ref="X16:AJ16"/>
    <mergeCell ref="P14:W15"/>
    <mergeCell ref="B16:D16"/>
    <mergeCell ref="L14:O15"/>
    <mergeCell ref="L29:O29"/>
    <mergeCell ref="P29:W29"/>
    <mergeCell ref="X29:AJ29"/>
    <mergeCell ref="L28:O28"/>
    <mergeCell ref="L18:O18"/>
    <mergeCell ref="L19:O19"/>
    <mergeCell ref="L20:O20"/>
    <mergeCell ref="L21:O21"/>
    <mergeCell ref="L22:O22"/>
    <mergeCell ref="L23:O23"/>
    <mergeCell ref="P18:W18"/>
    <mergeCell ref="P19:W19"/>
    <mergeCell ref="P20:W20"/>
    <mergeCell ref="P21:W21"/>
    <mergeCell ref="P22:W22"/>
    <mergeCell ref="X24:AJ24"/>
    <mergeCell ref="P47:W47"/>
    <mergeCell ref="X18:AJ18"/>
    <mergeCell ref="X19:AJ19"/>
    <mergeCell ref="X20:AJ20"/>
    <mergeCell ref="X21:AJ21"/>
    <mergeCell ref="X22:AJ22"/>
    <mergeCell ref="X23:AJ23"/>
    <mergeCell ref="P23:W23"/>
    <mergeCell ref="X28:AJ28"/>
    <mergeCell ref="AD46:AJ46"/>
    <mergeCell ref="X47:AC47"/>
    <mergeCell ref="AD47:AJ47"/>
    <mergeCell ref="X38:AC38"/>
    <mergeCell ref="L44:O44"/>
    <mergeCell ref="X56:AJ56"/>
    <mergeCell ref="P56:W56"/>
    <mergeCell ref="L54:W54"/>
    <mergeCell ref="L55:W55"/>
    <mergeCell ref="E28:H28"/>
    <mergeCell ref="B49:D49"/>
    <mergeCell ref="L49:O49"/>
    <mergeCell ref="P49:W49"/>
    <mergeCell ref="L30:O30"/>
    <mergeCell ref="P30:W30"/>
    <mergeCell ref="X30:AJ30"/>
    <mergeCell ref="L31:O31"/>
    <mergeCell ref="P31:W31"/>
    <mergeCell ref="X31:AJ31"/>
    <mergeCell ref="B28:D28"/>
    <mergeCell ref="I28:K28"/>
    <mergeCell ref="P37:W37"/>
    <mergeCell ref="P39:W39"/>
    <mergeCell ref="P41:W41"/>
    <mergeCell ref="P43:W43"/>
    <mergeCell ref="P44:W44"/>
    <mergeCell ref="P45:W45"/>
    <mergeCell ref="P46:W46"/>
    <mergeCell ref="AD37:AJ37"/>
    <mergeCell ref="L36:O36"/>
    <mergeCell ref="P36:W36"/>
    <mergeCell ref="L38:O38"/>
    <mergeCell ref="P38:W38"/>
    <mergeCell ref="L40:O40"/>
    <mergeCell ref="P40:W40"/>
    <mergeCell ref="L42:O42"/>
    <mergeCell ref="P42:W42"/>
    <mergeCell ref="B58:AJ58"/>
    <mergeCell ref="AD45:AJ45"/>
    <mergeCell ref="X54:AC54"/>
    <mergeCell ref="AD55:AJ55"/>
    <mergeCell ref="B26:D27"/>
    <mergeCell ref="E26:K27"/>
    <mergeCell ref="L26:O27"/>
    <mergeCell ref="P26:W27"/>
    <mergeCell ref="X26:AJ27"/>
    <mergeCell ref="X40:AC40"/>
    <mergeCell ref="AD40:AJ40"/>
    <mergeCell ref="X41:AC41"/>
    <mergeCell ref="AD41:AJ41"/>
    <mergeCell ref="X42:AC42"/>
    <mergeCell ref="AD42:AJ42"/>
    <mergeCell ref="X43:AC43"/>
    <mergeCell ref="AD43:AJ43"/>
    <mergeCell ref="X44:AC44"/>
    <mergeCell ref="AD44:AJ44"/>
    <mergeCell ref="X35:AC35"/>
    <mergeCell ref="AD35:AJ35"/>
    <mergeCell ref="X36:AC36"/>
    <mergeCell ref="AD36:AJ36"/>
    <mergeCell ref="X37:AC37"/>
  </mergeCells>
  <printOptions horizontalCentered="1" gridLinesSet="0"/>
  <pageMargins left="0.25" right="0.25" top="0.143700787" bottom="0.143700787" header="0" footer="0"/>
  <pageSetup paperSize="9" scale="4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51"/>
  <sheetViews>
    <sheetView showGridLines="0" view="pageBreakPreview" topLeftCell="A19" zoomScale="70" zoomScaleNormal="100" zoomScaleSheetLayoutView="70" workbookViewId="0">
      <selection activeCell="A10" sqref="A10:AL11"/>
    </sheetView>
  </sheetViews>
  <sheetFormatPr defaultColWidth="9.140625" defaultRowHeight="12.75"/>
  <cols>
    <col min="1" max="10" width="3.7109375" style="2" customWidth="1"/>
    <col min="11" max="14" width="10.7109375" style="2" customWidth="1"/>
    <col min="15" max="28" width="5.7109375" style="2" customWidth="1"/>
    <col min="29" max="29" width="3.7109375" style="2" customWidth="1"/>
    <col min="30" max="30" width="7.7109375" style="2" customWidth="1"/>
    <col min="31" max="38" width="3.7109375" style="2" customWidth="1"/>
    <col min="39" max="40" width="9.140625" style="2"/>
    <col min="41" max="52" width="9.140625" style="13"/>
    <col min="53" max="16384" width="9.140625" style="2"/>
  </cols>
  <sheetData>
    <row r="1" spans="1:40" ht="24.75" customHeight="1">
      <c r="A1" s="170" t="s">
        <v>35</v>
      </c>
      <c r="B1" s="170"/>
      <c r="C1" s="171"/>
      <c r="D1" s="171"/>
      <c r="E1" s="171"/>
      <c r="F1" s="171"/>
      <c r="G1" s="171"/>
      <c r="H1" s="171"/>
      <c r="I1" s="171"/>
      <c r="J1" s="172"/>
      <c r="K1" s="200" t="s">
        <v>41</v>
      </c>
      <c r="L1" s="171"/>
      <c r="M1" s="171"/>
      <c r="N1" s="171"/>
      <c r="O1" s="171"/>
      <c r="P1" s="171"/>
      <c r="Q1" s="171"/>
      <c r="R1" s="171"/>
      <c r="S1" s="171"/>
      <c r="T1" s="171"/>
      <c r="U1" s="171"/>
      <c r="V1" s="171"/>
      <c r="W1" s="171"/>
      <c r="X1" s="171"/>
      <c r="Y1" s="171"/>
      <c r="Z1" s="171"/>
      <c r="AA1" s="171"/>
      <c r="AB1" s="172"/>
      <c r="AC1" s="183"/>
      <c r="AD1" s="267"/>
      <c r="AE1" s="267"/>
      <c r="AF1" s="267"/>
      <c r="AG1" s="267"/>
      <c r="AH1" s="267"/>
      <c r="AI1" s="267"/>
      <c r="AJ1" s="267"/>
      <c r="AK1" s="267"/>
      <c r="AL1" s="268"/>
    </row>
    <row r="2" spans="1:40" ht="15" customHeight="1">
      <c r="A2" s="173"/>
      <c r="B2" s="173"/>
      <c r="C2" s="174"/>
      <c r="D2" s="174"/>
      <c r="E2" s="174"/>
      <c r="F2" s="174"/>
      <c r="G2" s="174"/>
      <c r="H2" s="174"/>
      <c r="I2" s="174"/>
      <c r="J2" s="175"/>
      <c r="K2" s="201"/>
      <c r="L2" s="174"/>
      <c r="M2" s="174"/>
      <c r="N2" s="174"/>
      <c r="O2" s="174"/>
      <c r="P2" s="174"/>
      <c r="Q2" s="174"/>
      <c r="R2" s="174"/>
      <c r="S2" s="174"/>
      <c r="T2" s="174"/>
      <c r="U2" s="174"/>
      <c r="V2" s="174"/>
      <c r="W2" s="174"/>
      <c r="X2" s="174"/>
      <c r="Y2" s="174"/>
      <c r="Z2" s="174"/>
      <c r="AA2" s="174"/>
      <c r="AB2" s="175"/>
      <c r="AC2" s="269"/>
      <c r="AD2" s="270"/>
      <c r="AE2" s="270"/>
      <c r="AF2" s="270"/>
      <c r="AG2" s="270"/>
      <c r="AH2" s="270"/>
      <c r="AI2" s="270"/>
      <c r="AJ2" s="270"/>
      <c r="AK2" s="270"/>
      <c r="AL2" s="271"/>
    </row>
    <row r="3" spans="1:40" ht="12.75" customHeight="1">
      <c r="A3" s="173"/>
      <c r="B3" s="173"/>
      <c r="C3" s="174"/>
      <c r="D3" s="174"/>
      <c r="E3" s="174"/>
      <c r="F3" s="174"/>
      <c r="G3" s="174"/>
      <c r="H3" s="174"/>
      <c r="I3" s="174"/>
      <c r="J3" s="175"/>
      <c r="K3" s="201"/>
      <c r="L3" s="174"/>
      <c r="M3" s="174"/>
      <c r="N3" s="174"/>
      <c r="O3" s="174"/>
      <c r="P3" s="174"/>
      <c r="Q3" s="174"/>
      <c r="R3" s="174"/>
      <c r="S3" s="174"/>
      <c r="T3" s="174"/>
      <c r="U3" s="174"/>
      <c r="V3" s="174"/>
      <c r="W3" s="174"/>
      <c r="X3" s="174"/>
      <c r="Y3" s="174"/>
      <c r="Z3" s="174"/>
      <c r="AA3" s="174"/>
      <c r="AB3" s="175"/>
      <c r="AC3" s="269"/>
      <c r="AD3" s="270"/>
      <c r="AE3" s="270"/>
      <c r="AF3" s="270"/>
      <c r="AG3" s="270"/>
      <c r="AH3" s="270"/>
      <c r="AI3" s="270"/>
      <c r="AJ3" s="270"/>
      <c r="AK3" s="270"/>
      <c r="AL3" s="271"/>
    </row>
    <row r="4" spans="1:40" ht="70.5" customHeight="1">
      <c r="A4" s="173"/>
      <c r="B4" s="173"/>
      <c r="C4" s="174"/>
      <c r="D4" s="174"/>
      <c r="E4" s="174"/>
      <c r="F4" s="174"/>
      <c r="G4" s="174"/>
      <c r="H4" s="174"/>
      <c r="I4" s="174"/>
      <c r="J4" s="175"/>
      <c r="K4" s="202"/>
      <c r="L4" s="177"/>
      <c r="M4" s="177"/>
      <c r="N4" s="177"/>
      <c r="O4" s="177"/>
      <c r="P4" s="177"/>
      <c r="Q4" s="177"/>
      <c r="R4" s="177"/>
      <c r="S4" s="177"/>
      <c r="T4" s="177"/>
      <c r="U4" s="177"/>
      <c r="V4" s="177"/>
      <c r="W4" s="177"/>
      <c r="X4" s="177"/>
      <c r="Y4" s="177"/>
      <c r="Z4" s="177"/>
      <c r="AA4" s="177"/>
      <c r="AB4" s="178"/>
      <c r="AC4" s="269"/>
      <c r="AD4" s="270"/>
      <c r="AE4" s="270"/>
      <c r="AF4" s="270"/>
      <c r="AG4" s="270"/>
      <c r="AH4" s="270"/>
      <c r="AI4" s="270"/>
      <c r="AJ4" s="270"/>
      <c r="AK4" s="270"/>
      <c r="AL4" s="271"/>
    </row>
    <row r="5" spans="1:40" ht="11.25" customHeight="1">
      <c r="A5" s="173"/>
      <c r="B5" s="173"/>
      <c r="C5" s="174"/>
      <c r="D5" s="174"/>
      <c r="E5" s="174"/>
      <c r="F5" s="174"/>
      <c r="G5" s="174"/>
      <c r="H5" s="174"/>
      <c r="I5" s="174"/>
      <c r="J5" s="175"/>
      <c r="K5" s="193" t="s">
        <v>50</v>
      </c>
      <c r="L5" s="194"/>
      <c r="M5" s="194"/>
      <c r="N5" s="194"/>
      <c r="O5" s="194"/>
      <c r="P5" s="194"/>
      <c r="Q5" s="194"/>
      <c r="R5" s="194"/>
      <c r="S5" s="194"/>
      <c r="T5" s="194"/>
      <c r="U5" s="194"/>
      <c r="V5" s="194"/>
      <c r="W5" s="194"/>
      <c r="X5" s="194"/>
      <c r="Y5" s="194"/>
      <c r="Z5" s="194"/>
      <c r="AA5" s="194"/>
      <c r="AB5" s="195"/>
      <c r="AC5" s="269"/>
      <c r="AD5" s="270"/>
      <c r="AE5" s="270"/>
      <c r="AF5" s="270"/>
      <c r="AG5" s="270"/>
      <c r="AH5" s="270"/>
      <c r="AI5" s="270"/>
      <c r="AJ5" s="270"/>
      <c r="AK5" s="270"/>
      <c r="AL5" s="271"/>
    </row>
    <row r="6" spans="1:40" ht="6.75" customHeight="1">
      <c r="A6" s="176"/>
      <c r="B6" s="176"/>
      <c r="C6" s="177"/>
      <c r="D6" s="177"/>
      <c r="E6" s="177"/>
      <c r="F6" s="177"/>
      <c r="G6" s="177"/>
      <c r="H6" s="177"/>
      <c r="I6" s="177"/>
      <c r="J6" s="178"/>
      <c r="K6" s="196"/>
      <c r="L6" s="197"/>
      <c r="M6" s="197"/>
      <c r="N6" s="197"/>
      <c r="O6" s="197"/>
      <c r="P6" s="197"/>
      <c r="Q6" s="197"/>
      <c r="R6" s="197"/>
      <c r="S6" s="197"/>
      <c r="T6" s="197"/>
      <c r="U6" s="197"/>
      <c r="V6" s="197"/>
      <c r="W6" s="197"/>
      <c r="X6" s="197"/>
      <c r="Y6" s="197"/>
      <c r="Z6" s="197"/>
      <c r="AA6" s="197"/>
      <c r="AB6" s="198"/>
      <c r="AC6" s="272"/>
      <c r="AD6" s="273"/>
      <c r="AE6" s="273"/>
      <c r="AF6" s="273"/>
      <c r="AG6" s="273"/>
      <c r="AH6" s="273"/>
      <c r="AI6" s="273"/>
      <c r="AJ6" s="273"/>
      <c r="AK6" s="273"/>
      <c r="AL6" s="274"/>
    </row>
    <row r="7" spans="1:40" ht="18" customHeight="1">
      <c r="A7" s="167" t="s">
        <v>12</v>
      </c>
      <c r="B7" s="167"/>
      <c r="C7" s="218"/>
      <c r="D7" s="218"/>
      <c r="E7" s="218"/>
      <c r="F7" s="218"/>
      <c r="G7" s="218"/>
      <c r="H7" s="218"/>
      <c r="I7" s="218"/>
      <c r="J7" s="219"/>
      <c r="K7" s="166" t="s">
        <v>13</v>
      </c>
      <c r="L7" s="166"/>
      <c r="M7" s="166" t="s">
        <v>14</v>
      </c>
      <c r="N7" s="166"/>
      <c r="O7" s="166" t="s">
        <v>15</v>
      </c>
      <c r="P7" s="166"/>
      <c r="Q7" s="166" t="s">
        <v>16</v>
      </c>
      <c r="R7" s="166"/>
      <c r="S7" s="166" t="s">
        <v>17</v>
      </c>
      <c r="T7" s="166"/>
      <c r="U7" s="166" t="s">
        <v>18</v>
      </c>
      <c r="V7" s="166"/>
      <c r="W7" s="192" t="s">
        <v>19</v>
      </c>
      <c r="X7" s="192"/>
      <c r="Y7" s="192"/>
      <c r="Z7" s="166" t="s">
        <v>20</v>
      </c>
      <c r="AA7" s="166"/>
      <c r="AB7" s="166"/>
      <c r="AC7" s="275" t="s">
        <v>192</v>
      </c>
      <c r="AD7" s="276"/>
      <c r="AE7" s="276"/>
      <c r="AF7" s="276"/>
      <c r="AG7" s="276"/>
      <c r="AH7" s="276"/>
      <c r="AI7" s="276"/>
      <c r="AJ7" s="276"/>
      <c r="AK7" s="276"/>
      <c r="AL7" s="277"/>
    </row>
    <row r="8" spans="1:40" ht="17.25" customHeight="1" thickBot="1">
      <c r="A8" s="163" t="s">
        <v>37</v>
      </c>
      <c r="B8" s="163"/>
      <c r="C8" s="164"/>
      <c r="D8" s="164"/>
      <c r="E8" s="164"/>
      <c r="F8" s="164"/>
      <c r="G8" s="164"/>
      <c r="H8" s="164"/>
      <c r="I8" s="164"/>
      <c r="J8" s="165"/>
      <c r="K8" s="179" t="s">
        <v>38</v>
      </c>
      <c r="L8" s="180"/>
      <c r="M8" s="181" t="s">
        <v>45</v>
      </c>
      <c r="N8" s="182"/>
      <c r="O8" s="179" t="s">
        <v>39</v>
      </c>
      <c r="P8" s="180"/>
      <c r="Q8" s="181" t="s">
        <v>46</v>
      </c>
      <c r="R8" s="182"/>
      <c r="S8" s="179" t="s">
        <v>47</v>
      </c>
      <c r="T8" s="180"/>
      <c r="U8" s="179" t="s">
        <v>48</v>
      </c>
      <c r="V8" s="180"/>
      <c r="W8" s="203" t="s">
        <v>49</v>
      </c>
      <c r="X8" s="204"/>
      <c r="Y8" s="205"/>
      <c r="Z8" s="179" t="s">
        <v>11</v>
      </c>
      <c r="AA8" s="199"/>
      <c r="AB8" s="180"/>
      <c r="AC8" s="209"/>
      <c r="AD8" s="210"/>
      <c r="AE8" s="210"/>
      <c r="AF8" s="210"/>
      <c r="AG8" s="210"/>
      <c r="AH8" s="210"/>
      <c r="AI8" s="210"/>
      <c r="AJ8" s="210"/>
      <c r="AK8" s="210"/>
      <c r="AL8" s="211"/>
    </row>
    <row r="9" spans="1:40" ht="15" customHeight="1" thickBot="1">
      <c r="A9" s="93"/>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94"/>
    </row>
    <row r="10" spans="1:40" ht="15" customHeight="1">
      <c r="A10" s="242" t="s">
        <v>136</v>
      </c>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4"/>
    </row>
    <row r="11" spans="1:40" ht="15" customHeight="1" thickBot="1">
      <c r="A11" s="245"/>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7"/>
    </row>
    <row r="12" spans="1:40" ht="15" customHeight="1">
      <c r="A12" s="43"/>
      <c r="B12" s="248"/>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44"/>
    </row>
    <row r="13" spans="1:40" ht="15" customHeight="1" thickBot="1">
      <c r="A13" s="43"/>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44"/>
    </row>
    <row r="14" spans="1:40" ht="30" customHeight="1" thickTop="1">
      <c r="A14" s="43"/>
      <c r="B14" s="445" t="s">
        <v>53</v>
      </c>
      <c r="C14" s="446"/>
      <c r="D14" s="447"/>
      <c r="E14" s="451" t="s">
        <v>54</v>
      </c>
      <c r="F14" s="446"/>
      <c r="G14" s="446"/>
      <c r="H14" s="446"/>
      <c r="I14" s="446"/>
      <c r="J14" s="446"/>
      <c r="K14" s="446"/>
      <c r="L14" s="533"/>
      <c r="M14" s="453" t="s">
        <v>137</v>
      </c>
      <c r="N14" s="454"/>
      <c r="O14" s="454"/>
      <c r="P14" s="454"/>
      <c r="Q14" s="453" t="s">
        <v>210</v>
      </c>
      <c r="R14" s="454"/>
      <c r="S14" s="454"/>
      <c r="T14" s="454"/>
      <c r="U14" s="454"/>
      <c r="V14" s="454"/>
      <c r="W14" s="454"/>
      <c r="X14" s="457"/>
      <c r="Y14" s="459" t="s">
        <v>121</v>
      </c>
      <c r="Z14" s="446"/>
      <c r="AA14" s="446"/>
      <c r="AB14" s="446"/>
      <c r="AC14" s="446"/>
      <c r="AD14" s="446"/>
      <c r="AE14" s="446"/>
      <c r="AF14" s="446"/>
      <c r="AG14" s="446"/>
      <c r="AH14" s="446"/>
      <c r="AI14" s="446"/>
      <c r="AJ14" s="446"/>
      <c r="AK14" s="460"/>
      <c r="AL14" s="44"/>
    </row>
    <row r="15" spans="1:40" ht="30" customHeight="1" thickBot="1">
      <c r="A15" s="43"/>
      <c r="B15" s="490"/>
      <c r="C15" s="491"/>
      <c r="D15" s="492"/>
      <c r="E15" s="493"/>
      <c r="F15" s="494"/>
      <c r="G15" s="494"/>
      <c r="H15" s="494"/>
      <c r="I15" s="494"/>
      <c r="J15" s="494"/>
      <c r="K15" s="494"/>
      <c r="L15" s="534"/>
      <c r="M15" s="498"/>
      <c r="N15" s="499"/>
      <c r="O15" s="499"/>
      <c r="P15" s="499"/>
      <c r="Q15" s="498"/>
      <c r="R15" s="499"/>
      <c r="S15" s="499"/>
      <c r="T15" s="499"/>
      <c r="U15" s="499"/>
      <c r="V15" s="499"/>
      <c r="W15" s="499"/>
      <c r="X15" s="500"/>
      <c r="Y15" s="495"/>
      <c r="Z15" s="494"/>
      <c r="AA15" s="494"/>
      <c r="AB15" s="494"/>
      <c r="AC15" s="494"/>
      <c r="AD15" s="494"/>
      <c r="AE15" s="494"/>
      <c r="AF15" s="494"/>
      <c r="AG15" s="494"/>
      <c r="AH15" s="494"/>
      <c r="AI15" s="494"/>
      <c r="AJ15" s="494"/>
      <c r="AK15" s="496"/>
      <c r="AL15" s="44"/>
    </row>
    <row r="16" spans="1:40" s="13" customFormat="1" ht="30" customHeight="1">
      <c r="A16" s="43"/>
      <c r="B16" s="471">
        <v>1</v>
      </c>
      <c r="C16" s="472"/>
      <c r="D16" s="472"/>
      <c r="E16" s="359" t="s">
        <v>173</v>
      </c>
      <c r="F16" s="360"/>
      <c r="G16" s="360"/>
      <c r="H16" s="360"/>
      <c r="I16" s="385" t="s">
        <v>112</v>
      </c>
      <c r="J16" s="386"/>
      <c r="K16" s="386"/>
      <c r="L16" s="387"/>
      <c r="M16" s="537">
        <v>150</v>
      </c>
      <c r="N16" s="538"/>
      <c r="O16" s="538"/>
      <c r="P16" s="539"/>
      <c r="Q16" s="305">
        <v>2.6</v>
      </c>
      <c r="R16" s="305"/>
      <c r="S16" s="305"/>
      <c r="T16" s="305"/>
      <c r="U16" s="305"/>
      <c r="V16" s="305"/>
      <c r="W16" s="305"/>
      <c r="X16" s="305"/>
      <c r="Y16" s="385">
        <f>M16*Q16</f>
        <v>390</v>
      </c>
      <c r="Z16" s="386"/>
      <c r="AA16" s="386"/>
      <c r="AB16" s="386"/>
      <c r="AC16" s="386"/>
      <c r="AD16" s="386"/>
      <c r="AE16" s="386"/>
      <c r="AF16" s="386"/>
      <c r="AG16" s="386"/>
      <c r="AH16" s="386"/>
      <c r="AI16" s="386"/>
      <c r="AJ16" s="386"/>
      <c r="AK16" s="480"/>
      <c r="AL16" s="44"/>
      <c r="AM16" s="2"/>
      <c r="AN16" s="2"/>
    </row>
    <row r="17" spans="1:40" s="13" customFormat="1" ht="30" customHeight="1">
      <c r="A17" s="43"/>
      <c r="B17" s="471">
        <v>2</v>
      </c>
      <c r="C17" s="472"/>
      <c r="D17" s="472"/>
      <c r="E17" s="359"/>
      <c r="F17" s="360"/>
      <c r="G17" s="360"/>
      <c r="H17" s="360"/>
      <c r="I17" s="385" t="s">
        <v>111</v>
      </c>
      <c r="J17" s="386"/>
      <c r="K17" s="386"/>
      <c r="L17" s="387"/>
      <c r="M17" s="537">
        <v>350</v>
      </c>
      <c r="N17" s="538"/>
      <c r="O17" s="538"/>
      <c r="P17" s="539"/>
      <c r="Q17" s="305">
        <v>1</v>
      </c>
      <c r="R17" s="305"/>
      <c r="S17" s="305"/>
      <c r="T17" s="305"/>
      <c r="U17" s="305"/>
      <c r="V17" s="305"/>
      <c r="W17" s="305"/>
      <c r="X17" s="305"/>
      <c r="Y17" s="385">
        <f t="shared" ref="Y17" si="0">M17*Q17</f>
        <v>350</v>
      </c>
      <c r="Z17" s="386"/>
      <c r="AA17" s="386"/>
      <c r="AB17" s="386"/>
      <c r="AC17" s="386"/>
      <c r="AD17" s="386"/>
      <c r="AE17" s="386"/>
      <c r="AF17" s="386"/>
      <c r="AG17" s="386"/>
      <c r="AH17" s="386"/>
      <c r="AI17" s="386"/>
      <c r="AJ17" s="386"/>
      <c r="AK17" s="480"/>
      <c r="AL17" s="44"/>
      <c r="AM17" s="2"/>
      <c r="AN17" s="2"/>
    </row>
    <row r="18" spans="1:40" s="13" customFormat="1" ht="30" customHeight="1">
      <c r="A18" s="43"/>
      <c r="B18" s="513">
        <v>3</v>
      </c>
      <c r="C18" s="377"/>
      <c r="D18" s="377"/>
      <c r="E18" s="359"/>
      <c r="F18" s="360"/>
      <c r="G18" s="360"/>
      <c r="H18" s="360"/>
      <c r="I18" s="434" t="s">
        <v>125</v>
      </c>
      <c r="J18" s="435"/>
      <c r="K18" s="435"/>
      <c r="L18" s="436"/>
      <c r="M18" s="486" t="s">
        <v>208</v>
      </c>
      <c r="N18" s="487"/>
      <c r="O18" s="487"/>
      <c r="P18" s="487"/>
      <c r="Q18" s="407">
        <v>70</v>
      </c>
      <c r="R18" s="407"/>
      <c r="S18" s="407"/>
      <c r="T18" s="407"/>
      <c r="U18" s="407"/>
      <c r="V18" s="407"/>
      <c r="W18" s="407"/>
      <c r="X18" s="407"/>
      <c r="Y18" s="407">
        <v>70</v>
      </c>
      <c r="Z18" s="407"/>
      <c r="AA18" s="407"/>
      <c r="AB18" s="407"/>
      <c r="AC18" s="407"/>
      <c r="AD18" s="407"/>
      <c r="AE18" s="407"/>
      <c r="AF18" s="407"/>
      <c r="AG18" s="407"/>
      <c r="AH18" s="407"/>
      <c r="AI18" s="407"/>
      <c r="AJ18" s="407"/>
      <c r="AK18" s="510"/>
      <c r="AL18" s="44"/>
      <c r="AM18" s="2"/>
      <c r="AN18" s="2"/>
    </row>
    <row r="19" spans="1:40" s="13" customFormat="1" ht="30" customHeight="1" thickBot="1">
      <c r="A19" s="43"/>
      <c r="B19" s="72"/>
      <c r="C19" s="73"/>
      <c r="D19" s="73"/>
      <c r="E19" s="74"/>
      <c r="F19" s="74"/>
      <c r="G19" s="74"/>
      <c r="H19" s="74"/>
      <c r="I19" s="73"/>
      <c r="J19" s="73"/>
      <c r="K19" s="73"/>
      <c r="L19" s="73"/>
      <c r="M19" s="75"/>
      <c r="N19" s="75"/>
      <c r="O19" s="75"/>
      <c r="P19" s="75"/>
      <c r="Q19" s="528" t="s">
        <v>133</v>
      </c>
      <c r="R19" s="528"/>
      <c r="S19" s="528"/>
      <c r="T19" s="528"/>
      <c r="U19" s="528"/>
      <c r="V19" s="528"/>
      <c r="W19" s="528"/>
      <c r="X19" s="528"/>
      <c r="Y19" s="543">
        <f>SUM(Y16:AK18)</f>
        <v>810</v>
      </c>
      <c r="Z19" s="543"/>
      <c r="AA19" s="543"/>
      <c r="AB19" s="543"/>
      <c r="AC19" s="543"/>
      <c r="AD19" s="543"/>
      <c r="AE19" s="543"/>
      <c r="AF19" s="543"/>
      <c r="AG19" s="543"/>
      <c r="AH19" s="543"/>
      <c r="AI19" s="543"/>
      <c r="AJ19" s="543"/>
      <c r="AK19" s="544"/>
      <c r="AL19" s="44"/>
      <c r="AM19" s="2"/>
      <c r="AN19" s="2"/>
    </row>
    <row r="20" spans="1:40" s="13" customFormat="1" ht="30" customHeight="1" thickTop="1" thickBot="1">
      <c r="A20" s="43"/>
      <c r="B20" s="51"/>
      <c r="C20" s="51"/>
      <c r="D20" s="51"/>
      <c r="E20" s="55"/>
      <c r="F20" s="55"/>
      <c r="G20" s="55"/>
      <c r="H20" s="55"/>
      <c r="I20" s="51"/>
      <c r="J20" s="51"/>
      <c r="K20" s="51"/>
      <c r="L20" s="51"/>
      <c r="Q20" s="51"/>
      <c r="R20" s="51"/>
      <c r="S20" s="51"/>
      <c r="T20" s="51"/>
      <c r="U20" s="51"/>
      <c r="V20" s="51"/>
      <c r="W20" s="51"/>
      <c r="X20" s="51"/>
      <c r="Y20" s="51"/>
      <c r="Z20" s="51"/>
      <c r="AA20" s="51"/>
      <c r="AB20" s="51"/>
      <c r="AC20" s="51"/>
      <c r="AD20" s="51"/>
      <c r="AE20" s="51"/>
      <c r="AF20" s="51"/>
      <c r="AG20" s="51"/>
      <c r="AH20" s="51"/>
      <c r="AI20" s="51"/>
      <c r="AJ20" s="51"/>
      <c r="AK20" s="51"/>
      <c r="AL20" s="44"/>
      <c r="AM20" s="2"/>
      <c r="AN20" s="2"/>
    </row>
    <row r="21" spans="1:40" s="13" customFormat="1" ht="30" customHeight="1" thickTop="1">
      <c r="A21" s="43"/>
      <c r="B21" s="477">
        <v>1</v>
      </c>
      <c r="C21" s="478"/>
      <c r="D21" s="479"/>
      <c r="E21" s="468" t="s">
        <v>172</v>
      </c>
      <c r="F21" s="469"/>
      <c r="G21" s="469"/>
      <c r="H21" s="469"/>
      <c r="I21" s="507" t="s">
        <v>112</v>
      </c>
      <c r="J21" s="508"/>
      <c r="K21" s="508"/>
      <c r="L21" s="509"/>
      <c r="M21" s="540">
        <v>70</v>
      </c>
      <c r="N21" s="541"/>
      <c r="O21" s="541"/>
      <c r="P21" s="542"/>
      <c r="Q21" s="482">
        <v>2.6</v>
      </c>
      <c r="R21" s="482"/>
      <c r="S21" s="482"/>
      <c r="T21" s="482"/>
      <c r="U21" s="482"/>
      <c r="V21" s="482"/>
      <c r="W21" s="482"/>
      <c r="X21" s="482"/>
      <c r="Y21" s="482">
        <f t="shared" ref="Y21:Y22" si="1">M21*Q21</f>
        <v>182</v>
      </c>
      <c r="Z21" s="482"/>
      <c r="AA21" s="482"/>
      <c r="AB21" s="482"/>
      <c r="AC21" s="482"/>
      <c r="AD21" s="482"/>
      <c r="AE21" s="482"/>
      <c r="AF21" s="482"/>
      <c r="AG21" s="482"/>
      <c r="AH21" s="482"/>
      <c r="AI21" s="482"/>
      <c r="AJ21" s="482"/>
      <c r="AK21" s="483"/>
      <c r="AL21" s="44"/>
      <c r="AM21" s="2"/>
      <c r="AN21" s="2"/>
    </row>
    <row r="22" spans="1:40" ht="30" customHeight="1">
      <c r="A22" s="43"/>
      <c r="B22" s="471">
        <v>2</v>
      </c>
      <c r="C22" s="472"/>
      <c r="D22" s="472"/>
      <c r="E22" s="359"/>
      <c r="F22" s="360"/>
      <c r="G22" s="360"/>
      <c r="H22" s="360"/>
      <c r="I22" s="385" t="s">
        <v>111</v>
      </c>
      <c r="J22" s="386"/>
      <c r="K22" s="386"/>
      <c r="L22" s="387"/>
      <c r="M22" s="537">
        <v>170</v>
      </c>
      <c r="N22" s="538"/>
      <c r="O22" s="538"/>
      <c r="P22" s="539"/>
      <c r="Q22" s="305">
        <v>1</v>
      </c>
      <c r="R22" s="305"/>
      <c r="S22" s="305"/>
      <c r="T22" s="305"/>
      <c r="U22" s="305"/>
      <c r="V22" s="305"/>
      <c r="W22" s="305"/>
      <c r="X22" s="305"/>
      <c r="Y22" s="305">
        <f t="shared" si="1"/>
        <v>170</v>
      </c>
      <c r="Z22" s="305"/>
      <c r="AA22" s="305"/>
      <c r="AB22" s="305"/>
      <c r="AC22" s="305"/>
      <c r="AD22" s="305"/>
      <c r="AE22" s="305"/>
      <c r="AF22" s="305"/>
      <c r="AG22" s="305"/>
      <c r="AH22" s="305"/>
      <c r="AI22" s="305"/>
      <c r="AJ22" s="305"/>
      <c r="AK22" s="476"/>
      <c r="AL22" s="44"/>
    </row>
    <row r="23" spans="1:40" ht="30" customHeight="1">
      <c r="A23" s="43"/>
      <c r="B23" s="513">
        <v>3</v>
      </c>
      <c r="C23" s="377"/>
      <c r="D23" s="377"/>
      <c r="E23" s="359"/>
      <c r="F23" s="360"/>
      <c r="G23" s="360"/>
      <c r="H23" s="360"/>
      <c r="I23" s="434" t="s">
        <v>134</v>
      </c>
      <c r="J23" s="435"/>
      <c r="K23" s="435"/>
      <c r="L23" s="436"/>
      <c r="M23" s="486" t="s">
        <v>208</v>
      </c>
      <c r="N23" s="487"/>
      <c r="O23" s="487"/>
      <c r="P23" s="487"/>
      <c r="Q23" s="407">
        <v>70</v>
      </c>
      <c r="R23" s="407"/>
      <c r="S23" s="407"/>
      <c r="T23" s="407"/>
      <c r="U23" s="407"/>
      <c r="V23" s="407"/>
      <c r="W23" s="407"/>
      <c r="X23" s="407"/>
      <c r="Y23" s="407">
        <v>70</v>
      </c>
      <c r="Z23" s="407"/>
      <c r="AA23" s="407"/>
      <c r="AB23" s="407"/>
      <c r="AC23" s="407"/>
      <c r="AD23" s="407"/>
      <c r="AE23" s="407"/>
      <c r="AF23" s="407"/>
      <c r="AG23" s="407"/>
      <c r="AH23" s="407"/>
      <c r="AI23" s="407"/>
      <c r="AJ23" s="407"/>
      <c r="AK23" s="510"/>
      <c r="AL23" s="44"/>
    </row>
    <row r="24" spans="1:40" ht="30" customHeight="1" thickBot="1">
      <c r="A24" s="43"/>
      <c r="B24" s="72"/>
      <c r="C24" s="73"/>
      <c r="D24" s="73"/>
      <c r="E24" s="74"/>
      <c r="F24" s="74"/>
      <c r="G24" s="74"/>
      <c r="H24" s="74"/>
      <c r="I24" s="73"/>
      <c r="J24" s="73"/>
      <c r="K24" s="73"/>
      <c r="L24" s="73"/>
      <c r="M24" s="75"/>
      <c r="N24" s="75"/>
      <c r="O24" s="75"/>
      <c r="P24" s="75"/>
      <c r="Q24" s="528" t="s">
        <v>133</v>
      </c>
      <c r="R24" s="528"/>
      <c r="S24" s="528"/>
      <c r="T24" s="528"/>
      <c r="U24" s="528"/>
      <c r="V24" s="528"/>
      <c r="W24" s="528"/>
      <c r="X24" s="528"/>
      <c r="Y24" s="543">
        <f>SUM(Y21:AK23)</f>
        <v>422</v>
      </c>
      <c r="Z24" s="543"/>
      <c r="AA24" s="543"/>
      <c r="AB24" s="543"/>
      <c r="AC24" s="543"/>
      <c r="AD24" s="543"/>
      <c r="AE24" s="543"/>
      <c r="AF24" s="543"/>
      <c r="AG24" s="543"/>
      <c r="AH24" s="543"/>
      <c r="AI24" s="543"/>
      <c r="AJ24" s="543"/>
      <c r="AK24" s="544"/>
      <c r="AL24" s="44"/>
    </row>
    <row r="25" spans="1:40" ht="30" customHeight="1" thickTop="1" thickBot="1">
      <c r="A25" s="43"/>
      <c r="B25" s="51"/>
      <c r="C25" s="51"/>
      <c r="D25" s="51"/>
      <c r="E25" s="55"/>
      <c r="F25" s="55"/>
      <c r="G25" s="55"/>
      <c r="H25" s="55"/>
      <c r="I25" s="51"/>
      <c r="J25" s="51"/>
      <c r="K25" s="51"/>
      <c r="L25" s="51"/>
      <c r="M25" s="13"/>
      <c r="N25" s="13"/>
      <c r="O25" s="13"/>
      <c r="P25" s="13"/>
      <c r="Q25" s="51"/>
      <c r="R25" s="51"/>
      <c r="S25" s="51"/>
      <c r="T25" s="51"/>
      <c r="U25" s="51"/>
      <c r="V25" s="51"/>
      <c r="W25" s="51"/>
      <c r="X25" s="51"/>
      <c r="Y25" s="51"/>
      <c r="Z25" s="51"/>
      <c r="AA25" s="51"/>
      <c r="AB25" s="51"/>
      <c r="AC25" s="51"/>
      <c r="AD25" s="51"/>
      <c r="AE25" s="51"/>
      <c r="AF25" s="51"/>
      <c r="AG25" s="51"/>
      <c r="AH25" s="51"/>
      <c r="AI25" s="51"/>
      <c r="AJ25" s="51"/>
      <c r="AK25" s="51"/>
      <c r="AL25" s="44"/>
    </row>
    <row r="26" spans="1:40" ht="30" customHeight="1" thickTop="1">
      <c r="A26" s="43"/>
      <c r="B26" s="477">
        <v>1</v>
      </c>
      <c r="C26" s="478"/>
      <c r="D26" s="479"/>
      <c r="E26" s="468" t="s">
        <v>171</v>
      </c>
      <c r="F26" s="469"/>
      <c r="G26" s="469"/>
      <c r="H26" s="470"/>
      <c r="I26" s="507" t="s">
        <v>111</v>
      </c>
      <c r="J26" s="508"/>
      <c r="K26" s="508"/>
      <c r="L26" s="509"/>
      <c r="M26" s="530">
        <v>130</v>
      </c>
      <c r="N26" s="531"/>
      <c r="O26" s="531"/>
      <c r="P26" s="532"/>
      <c r="Q26" s="507">
        <v>1</v>
      </c>
      <c r="R26" s="508"/>
      <c r="S26" s="508"/>
      <c r="T26" s="508"/>
      <c r="U26" s="508"/>
      <c r="V26" s="508"/>
      <c r="W26" s="508"/>
      <c r="X26" s="509"/>
      <c r="Y26" s="507">
        <f t="shared" ref="Y26" si="2">M26*Q26</f>
        <v>130</v>
      </c>
      <c r="Z26" s="508"/>
      <c r="AA26" s="508"/>
      <c r="AB26" s="508"/>
      <c r="AC26" s="508"/>
      <c r="AD26" s="508"/>
      <c r="AE26" s="508"/>
      <c r="AF26" s="508"/>
      <c r="AG26" s="508"/>
      <c r="AH26" s="508"/>
      <c r="AI26" s="508"/>
      <c r="AJ26" s="508"/>
      <c r="AK26" s="536"/>
      <c r="AL26" s="44"/>
    </row>
    <row r="27" spans="1:40" ht="30" customHeight="1">
      <c r="A27" s="43"/>
      <c r="B27" s="513">
        <v>2</v>
      </c>
      <c r="C27" s="377"/>
      <c r="D27" s="377"/>
      <c r="E27" s="359"/>
      <c r="F27" s="360"/>
      <c r="G27" s="360"/>
      <c r="H27" s="361"/>
      <c r="I27" s="434" t="s">
        <v>134</v>
      </c>
      <c r="J27" s="435"/>
      <c r="K27" s="435"/>
      <c r="L27" s="436"/>
      <c r="M27" s="486" t="s">
        <v>208</v>
      </c>
      <c r="N27" s="487"/>
      <c r="O27" s="487"/>
      <c r="P27" s="487"/>
      <c r="Q27" s="407">
        <v>70</v>
      </c>
      <c r="R27" s="407"/>
      <c r="S27" s="407"/>
      <c r="T27" s="407"/>
      <c r="U27" s="407"/>
      <c r="V27" s="407"/>
      <c r="W27" s="407"/>
      <c r="X27" s="407"/>
      <c r="Y27" s="407">
        <v>70</v>
      </c>
      <c r="Z27" s="407"/>
      <c r="AA27" s="407"/>
      <c r="AB27" s="407"/>
      <c r="AC27" s="407"/>
      <c r="AD27" s="407"/>
      <c r="AE27" s="407"/>
      <c r="AF27" s="407"/>
      <c r="AG27" s="407"/>
      <c r="AH27" s="407"/>
      <c r="AI27" s="407"/>
      <c r="AJ27" s="407"/>
      <c r="AK27" s="510"/>
      <c r="AL27" s="44"/>
    </row>
    <row r="28" spans="1:40" ht="30" customHeight="1" thickBot="1">
      <c r="A28" s="43"/>
      <c r="B28" s="76"/>
      <c r="C28" s="77"/>
      <c r="D28" s="77"/>
      <c r="E28" s="77"/>
      <c r="F28" s="77"/>
      <c r="G28" s="77"/>
      <c r="H28" s="78"/>
      <c r="I28" s="78"/>
      <c r="J28" s="78"/>
      <c r="K28" s="78"/>
      <c r="L28" s="78"/>
      <c r="M28" s="528" t="s">
        <v>179</v>
      </c>
      <c r="N28" s="528"/>
      <c r="O28" s="528"/>
      <c r="P28" s="528"/>
      <c r="Q28" s="528"/>
      <c r="R28" s="528"/>
      <c r="S28" s="528"/>
      <c r="T28" s="528"/>
      <c r="U28" s="528"/>
      <c r="V28" s="528"/>
      <c r="W28" s="528"/>
      <c r="X28" s="528"/>
      <c r="Y28" s="528">
        <f>SUM(Y26:AK27)</f>
        <v>200</v>
      </c>
      <c r="Z28" s="528"/>
      <c r="AA28" s="528"/>
      <c r="AB28" s="528"/>
      <c r="AC28" s="528"/>
      <c r="AD28" s="528"/>
      <c r="AE28" s="528"/>
      <c r="AF28" s="528"/>
      <c r="AG28" s="528"/>
      <c r="AH28" s="528"/>
      <c r="AI28" s="528"/>
      <c r="AJ28" s="528"/>
      <c r="AK28" s="529"/>
      <c r="AL28" s="44"/>
    </row>
    <row r="29" spans="1:40" ht="30" customHeight="1" thickTop="1">
      <c r="A29" s="43"/>
      <c r="B29" s="47"/>
      <c r="C29" s="47"/>
      <c r="D29" s="47"/>
      <c r="E29" s="47"/>
      <c r="F29" s="47"/>
      <c r="G29" s="47"/>
      <c r="H29" s="95"/>
      <c r="I29" s="95"/>
      <c r="J29" s="95"/>
      <c r="K29" s="95"/>
      <c r="L29" s="95"/>
      <c r="M29" s="95"/>
      <c r="N29" s="95"/>
      <c r="O29" s="95"/>
      <c r="P29" s="95"/>
      <c r="Q29" s="95"/>
      <c r="R29" s="95"/>
      <c r="S29" s="95"/>
      <c r="T29" s="95"/>
      <c r="U29" s="95"/>
      <c r="V29" s="95"/>
      <c r="W29" s="95"/>
      <c r="X29" s="95"/>
      <c r="Y29" s="96"/>
      <c r="Z29" s="96"/>
      <c r="AA29" s="96"/>
      <c r="AB29" s="96"/>
      <c r="AC29" s="47"/>
      <c r="AD29" s="47"/>
      <c r="AE29" s="47"/>
      <c r="AF29" s="47"/>
      <c r="AG29" s="47"/>
      <c r="AH29" s="47"/>
      <c r="AI29" s="47"/>
      <c r="AJ29" s="47"/>
      <c r="AK29" s="47"/>
      <c r="AL29" s="44"/>
    </row>
    <row r="30" spans="1:40" ht="30" customHeight="1">
      <c r="A30" s="43"/>
      <c r="B30" s="47"/>
      <c r="C30" s="47"/>
      <c r="D30" s="47"/>
      <c r="E30" s="47"/>
      <c r="F30" s="47"/>
      <c r="G30" s="47"/>
      <c r="H30" s="95"/>
      <c r="I30" s="95"/>
      <c r="J30" s="95"/>
      <c r="K30" s="95"/>
      <c r="L30" s="95"/>
      <c r="M30" s="95"/>
      <c r="N30" s="95"/>
      <c r="O30" s="95"/>
      <c r="P30" s="95"/>
      <c r="Q30" s="95"/>
      <c r="R30" s="95"/>
      <c r="S30" s="95"/>
      <c r="T30" s="95"/>
      <c r="U30" s="95"/>
      <c r="V30" s="95"/>
      <c r="W30" s="95"/>
      <c r="X30" s="95"/>
      <c r="Y30" s="96"/>
      <c r="Z30" s="96"/>
      <c r="AA30" s="96"/>
      <c r="AB30" s="96"/>
      <c r="AC30" s="47"/>
      <c r="AD30" s="47"/>
      <c r="AE30" s="47"/>
      <c r="AF30" s="47"/>
      <c r="AG30" s="47"/>
      <c r="AH30" s="47"/>
      <c r="AI30" s="47"/>
      <c r="AJ30" s="47"/>
      <c r="AK30" s="47"/>
      <c r="AL30" s="44"/>
    </row>
    <row r="31" spans="1:40" ht="30" customHeight="1">
      <c r="A31" s="43"/>
      <c r="B31" s="47"/>
      <c r="C31" s="47"/>
      <c r="D31" s="47"/>
      <c r="E31" s="47"/>
      <c r="F31" s="47"/>
      <c r="G31" s="47"/>
      <c r="H31" s="95"/>
      <c r="I31" s="95"/>
      <c r="J31" s="95"/>
      <c r="K31" s="95"/>
      <c r="L31" s="95"/>
      <c r="M31" s="95"/>
      <c r="N31" s="95"/>
      <c r="O31" s="95"/>
      <c r="P31" s="95"/>
      <c r="Q31" s="95"/>
      <c r="R31" s="95"/>
      <c r="S31" s="95"/>
      <c r="T31" s="95"/>
      <c r="U31" s="95"/>
      <c r="V31" s="95"/>
      <c r="W31" s="95"/>
      <c r="X31" s="95"/>
      <c r="Y31" s="96"/>
      <c r="Z31" s="96"/>
      <c r="AA31" s="96"/>
      <c r="AB31" s="96"/>
      <c r="AC31" s="47"/>
      <c r="AD31" s="47"/>
      <c r="AE31" s="47"/>
      <c r="AF31" s="47"/>
      <c r="AG31" s="47"/>
      <c r="AH31" s="47"/>
      <c r="AI31" s="47"/>
      <c r="AJ31" s="47"/>
      <c r="AK31" s="47"/>
      <c r="AL31" s="44"/>
    </row>
    <row r="32" spans="1:40" ht="30" customHeight="1">
      <c r="A32" s="43"/>
      <c r="B32" s="47"/>
      <c r="C32" s="47"/>
      <c r="D32" s="47"/>
      <c r="E32" s="47"/>
      <c r="F32" s="47"/>
      <c r="G32" s="47"/>
      <c r="H32" s="95"/>
      <c r="I32" s="95"/>
      <c r="J32" s="95"/>
      <c r="K32" s="95"/>
      <c r="L32" s="95"/>
      <c r="M32" s="95"/>
      <c r="N32" s="95"/>
      <c r="O32" s="95"/>
      <c r="P32" s="95"/>
      <c r="Q32" s="95"/>
      <c r="R32" s="95"/>
      <c r="S32" s="95"/>
      <c r="T32" s="95"/>
      <c r="U32" s="95"/>
      <c r="V32" s="95"/>
      <c r="W32" s="95"/>
      <c r="X32" s="95"/>
      <c r="Y32" s="96"/>
      <c r="Z32" s="96"/>
      <c r="AA32" s="96"/>
      <c r="AB32" s="96"/>
      <c r="AC32" s="47"/>
      <c r="AD32" s="47"/>
      <c r="AE32" s="47"/>
      <c r="AF32" s="47"/>
      <c r="AG32" s="47"/>
      <c r="AH32" s="47"/>
      <c r="AI32" s="47"/>
      <c r="AJ32" s="47"/>
      <c r="AK32" s="47"/>
      <c r="AL32" s="44"/>
    </row>
    <row r="33" spans="1:38" ht="30" customHeight="1">
      <c r="A33" s="43"/>
      <c r="B33" s="47"/>
      <c r="C33" s="47"/>
      <c r="D33" s="47"/>
      <c r="E33" s="47"/>
      <c r="F33" s="47"/>
      <c r="G33" s="47"/>
      <c r="H33" s="95"/>
      <c r="I33" s="95"/>
      <c r="J33" s="95"/>
      <c r="K33" s="95"/>
      <c r="L33" s="95"/>
      <c r="M33" s="95"/>
      <c r="N33" s="95"/>
      <c r="O33" s="95"/>
      <c r="P33" s="95"/>
      <c r="Q33" s="95"/>
      <c r="R33" s="95"/>
      <c r="S33" s="95"/>
      <c r="T33" s="95"/>
      <c r="U33" s="95"/>
      <c r="V33" s="95"/>
      <c r="W33" s="95"/>
      <c r="X33" s="95"/>
      <c r="Y33" s="96"/>
      <c r="Z33" s="96"/>
      <c r="AA33" s="96"/>
      <c r="AB33" s="96"/>
      <c r="AC33" s="47"/>
      <c r="AD33" s="47"/>
      <c r="AE33" s="47"/>
      <c r="AF33" s="47"/>
      <c r="AG33" s="47"/>
      <c r="AH33" s="47"/>
      <c r="AI33" s="47"/>
      <c r="AJ33" s="47"/>
      <c r="AK33" s="47"/>
      <c r="AL33" s="44"/>
    </row>
    <row r="34" spans="1:38" ht="30" customHeight="1">
      <c r="A34" s="43"/>
      <c r="B34" s="47"/>
      <c r="C34" s="47"/>
      <c r="D34" s="47"/>
      <c r="E34" s="47"/>
      <c r="F34" s="47"/>
      <c r="G34" s="47"/>
      <c r="H34" s="95"/>
      <c r="I34" s="95"/>
      <c r="J34" s="95"/>
      <c r="K34" s="95"/>
      <c r="L34" s="95"/>
      <c r="M34" s="95"/>
      <c r="N34" s="95"/>
      <c r="O34" s="95"/>
      <c r="P34" s="95"/>
      <c r="Q34" s="95"/>
      <c r="R34" s="95"/>
      <c r="S34" s="95"/>
      <c r="T34" s="95"/>
      <c r="U34" s="95"/>
      <c r="V34" s="95"/>
      <c r="W34" s="95"/>
      <c r="X34" s="95"/>
      <c r="Y34" s="96"/>
      <c r="Z34" s="96"/>
      <c r="AA34" s="96"/>
      <c r="AB34" s="96"/>
      <c r="AC34" s="47"/>
      <c r="AD34" s="47"/>
      <c r="AE34" s="47"/>
      <c r="AF34" s="47"/>
      <c r="AG34" s="47"/>
      <c r="AH34" s="47"/>
      <c r="AI34" s="47"/>
      <c r="AJ34" s="47"/>
      <c r="AK34" s="47"/>
      <c r="AL34" s="44"/>
    </row>
    <row r="35" spans="1:38" ht="30" customHeight="1">
      <c r="A35" s="43"/>
      <c r="B35" s="47"/>
      <c r="C35" s="47"/>
      <c r="D35" s="47"/>
      <c r="E35" s="47"/>
      <c r="F35" s="47"/>
      <c r="G35" s="47"/>
      <c r="H35" s="95"/>
      <c r="I35" s="95"/>
      <c r="J35" s="95"/>
      <c r="K35" s="95"/>
      <c r="L35" s="95"/>
      <c r="M35" s="95"/>
      <c r="N35" s="95"/>
      <c r="O35" s="95"/>
      <c r="P35" s="95"/>
      <c r="Q35" s="95"/>
      <c r="R35" s="95"/>
      <c r="S35" s="95"/>
      <c r="T35" s="95"/>
      <c r="U35" s="95"/>
      <c r="V35" s="95"/>
      <c r="W35" s="95"/>
      <c r="X35" s="95"/>
      <c r="Y35" s="96"/>
      <c r="Z35" s="96"/>
      <c r="AA35" s="96"/>
      <c r="AB35" s="96"/>
      <c r="AC35" s="47"/>
      <c r="AD35" s="47"/>
      <c r="AE35" s="47"/>
      <c r="AF35" s="47"/>
      <c r="AG35" s="47"/>
      <c r="AH35" s="47"/>
      <c r="AI35" s="47"/>
      <c r="AJ35" s="47"/>
      <c r="AK35" s="47"/>
      <c r="AL35" s="44"/>
    </row>
    <row r="36" spans="1:38" ht="30" customHeight="1">
      <c r="A36" s="43"/>
      <c r="B36" s="47"/>
      <c r="C36" s="47"/>
      <c r="D36" s="47"/>
      <c r="E36" s="47"/>
      <c r="F36" s="47"/>
      <c r="G36" s="47"/>
      <c r="H36" s="95"/>
      <c r="I36" s="95"/>
      <c r="J36" s="95"/>
      <c r="K36" s="95"/>
      <c r="L36" s="95"/>
      <c r="M36" s="95"/>
      <c r="N36" s="95"/>
      <c r="O36" s="95"/>
      <c r="P36" s="95"/>
      <c r="Q36" s="95"/>
      <c r="R36" s="95"/>
      <c r="S36" s="95"/>
      <c r="T36" s="95"/>
      <c r="U36" s="95"/>
      <c r="V36" s="95"/>
      <c r="W36" s="95"/>
      <c r="X36" s="95"/>
      <c r="Y36" s="96"/>
      <c r="Z36" s="96"/>
      <c r="AA36" s="96"/>
      <c r="AB36" s="96"/>
      <c r="AC36" s="47"/>
      <c r="AD36" s="47"/>
      <c r="AE36" s="47"/>
      <c r="AF36" s="47"/>
      <c r="AG36" s="47"/>
      <c r="AH36" s="47"/>
      <c r="AI36" s="47"/>
      <c r="AJ36" s="47"/>
      <c r="AK36" s="47"/>
      <c r="AL36" s="44"/>
    </row>
    <row r="37" spans="1:38" ht="30" customHeight="1">
      <c r="A37" s="43"/>
      <c r="B37" s="47"/>
      <c r="C37" s="47"/>
      <c r="D37" s="47"/>
      <c r="E37" s="47"/>
      <c r="F37" s="47"/>
      <c r="G37" s="47"/>
      <c r="H37" s="95"/>
      <c r="I37" s="95"/>
      <c r="J37" s="95"/>
      <c r="K37" s="95"/>
      <c r="L37" s="95"/>
      <c r="M37" s="95"/>
      <c r="N37" s="95"/>
      <c r="O37" s="95"/>
      <c r="P37" s="95"/>
      <c r="Q37" s="95"/>
      <c r="R37" s="95"/>
      <c r="S37" s="95"/>
      <c r="T37" s="95"/>
      <c r="U37" s="95"/>
      <c r="V37" s="95"/>
      <c r="W37" s="95"/>
      <c r="X37" s="95"/>
      <c r="Y37" s="96"/>
      <c r="Z37" s="96"/>
      <c r="AA37" s="96"/>
      <c r="AB37" s="96"/>
      <c r="AC37" s="47"/>
      <c r="AD37" s="47"/>
      <c r="AE37" s="47"/>
      <c r="AF37" s="47"/>
      <c r="AG37" s="47"/>
      <c r="AH37" s="47"/>
      <c r="AI37" s="47"/>
      <c r="AJ37" s="47"/>
      <c r="AK37" s="47"/>
      <c r="AL37" s="44"/>
    </row>
    <row r="38" spans="1:38" ht="30" customHeight="1">
      <c r="A38" s="43"/>
      <c r="B38" s="47"/>
      <c r="C38" s="47"/>
      <c r="D38" s="47"/>
      <c r="E38" s="47"/>
      <c r="F38" s="47"/>
      <c r="G38" s="47"/>
      <c r="H38" s="95"/>
      <c r="I38" s="95"/>
      <c r="J38" s="95"/>
      <c r="K38" s="95"/>
      <c r="L38" s="95"/>
      <c r="M38" s="95"/>
      <c r="N38" s="95"/>
      <c r="O38" s="95"/>
      <c r="P38" s="95"/>
      <c r="Q38" s="95"/>
      <c r="R38" s="95"/>
      <c r="S38" s="95"/>
      <c r="T38" s="95"/>
      <c r="U38" s="95"/>
      <c r="V38" s="95"/>
      <c r="W38" s="95"/>
      <c r="X38" s="95"/>
      <c r="Y38" s="96"/>
      <c r="Z38" s="96"/>
      <c r="AA38" s="96"/>
      <c r="AB38" s="96"/>
      <c r="AC38" s="47"/>
      <c r="AD38" s="47"/>
      <c r="AE38" s="47"/>
      <c r="AF38" s="47"/>
      <c r="AG38" s="47"/>
      <c r="AH38" s="47"/>
      <c r="AI38" s="47"/>
      <c r="AJ38" s="47"/>
      <c r="AK38" s="47"/>
      <c r="AL38" s="44"/>
    </row>
    <row r="39" spans="1:38" ht="30" customHeight="1">
      <c r="A39" s="43"/>
      <c r="B39" s="47"/>
      <c r="C39" s="47"/>
      <c r="D39" s="47"/>
      <c r="E39" s="47"/>
      <c r="F39" s="47"/>
      <c r="G39" s="47"/>
      <c r="H39" s="95"/>
      <c r="I39" s="95"/>
      <c r="J39" s="95"/>
      <c r="K39" s="95"/>
      <c r="L39" s="95"/>
      <c r="M39" s="95"/>
      <c r="N39" s="95"/>
      <c r="O39" s="95"/>
      <c r="P39" s="95"/>
      <c r="Q39" s="95"/>
      <c r="R39" s="95"/>
      <c r="S39" s="95"/>
      <c r="T39" s="95"/>
      <c r="U39" s="95"/>
      <c r="V39" s="95"/>
      <c r="W39" s="95"/>
      <c r="X39" s="95"/>
      <c r="Y39" s="96"/>
      <c r="Z39" s="96"/>
      <c r="AA39" s="96"/>
      <c r="AB39" s="96"/>
      <c r="AC39" s="47"/>
      <c r="AD39" s="47"/>
      <c r="AE39" s="47"/>
      <c r="AF39" s="47"/>
      <c r="AG39" s="47"/>
      <c r="AH39" s="47"/>
      <c r="AI39" s="47"/>
      <c r="AJ39" s="47"/>
      <c r="AK39" s="47"/>
      <c r="AL39" s="44"/>
    </row>
    <row r="40" spans="1:38" ht="30" customHeight="1">
      <c r="A40" s="43"/>
      <c r="B40" s="47"/>
      <c r="C40" s="47"/>
      <c r="D40" s="47"/>
      <c r="E40" s="47"/>
      <c r="F40" s="47"/>
      <c r="G40" s="47"/>
      <c r="H40" s="95"/>
      <c r="I40" s="95"/>
      <c r="J40" s="95"/>
      <c r="K40" s="95"/>
      <c r="L40" s="95"/>
      <c r="M40" s="95"/>
      <c r="N40" s="95"/>
      <c r="O40" s="95"/>
      <c r="P40" s="95"/>
      <c r="Q40" s="95"/>
      <c r="R40" s="95"/>
      <c r="S40" s="95"/>
      <c r="T40" s="95"/>
      <c r="U40" s="95"/>
      <c r="V40" s="95"/>
      <c r="W40" s="95"/>
      <c r="X40" s="95"/>
      <c r="Y40" s="96"/>
      <c r="Z40" s="96"/>
      <c r="AA40" s="96"/>
      <c r="AB40" s="96"/>
      <c r="AC40" s="47"/>
      <c r="AD40" s="47"/>
      <c r="AE40" s="47"/>
      <c r="AF40" s="47"/>
      <c r="AG40" s="47"/>
      <c r="AH40" s="47"/>
      <c r="AI40" s="47"/>
      <c r="AJ40" s="47"/>
      <c r="AK40" s="47"/>
      <c r="AL40" s="44"/>
    </row>
    <row r="41" spans="1:38" ht="30" customHeight="1">
      <c r="A41" s="43"/>
      <c r="B41" s="47"/>
      <c r="C41" s="47"/>
      <c r="D41" s="47"/>
      <c r="E41" s="47"/>
      <c r="F41" s="47"/>
      <c r="G41" s="47"/>
      <c r="H41" s="95"/>
      <c r="I41" s="95"/>
      <c r="J41" s="95"/>
      <c r="K41" s="95"/>
      <c r="L41" s="95"/>
      <c r="M41" s="95"/>
      <c r="N41" s="95"/>
      <c r="O41" s="95"/>
      <c r="P41" s="95"/>
      <c r="Q41" s="95"/>
      <c r="R41" s="95"/>
      <c r="S41" s="95"/>
      <c r="T41" s="95"/>
      <c r="U41" s="95"/>
      <c r="V41" s="95"/>
      <c r="W41" s="95"/>
      <c r="X41" s="95"/>
      <c r="Y41" s="96"/>
      <c r="Z41" s="96"/>
      <c r="AA41" s="96"/>
      <c r="AB41" s="96"/>
      <c r="AC41" s="47"/>
      <c r="AD41" s="47"/>
      <c r="AE41" s="47"/>
      <c r="AF41" s="47"/>
      <c r="AG41" s="47"/>
      <c r="AH41" s="47"/>
      <c r="AI41" s="47"/>
      <c r="AJ41" s="47"/>
      <c r="AK41" s="47"/>
      <c r="AL41" s="44"/>
    </row>
    <row r="42" spans="1:38" ht="30" customHeight="1">
      <c r="A42" s="43"/>
      <c r="B42" s="47"/>
      <c r="C42" s="47"/>
      <c r="D42" s="47"/>
      <c r="E42" s="47"/>
      <c r="F42" s="47"/>
      <c r="G42" s="47"/>
      <c r="H42" s="95"/>
      <c r="I42" s="95"/>
      <c r="J42" s="95"/>
      <c r="K42" s="95"/>
      <c r="L42" s="95"/>
      <c r="M42" s="95"/>
      <c r="N42" s="95"/>
      <c r="O42" s="95"/>
      <c r="P42" s="95"/>
      <c r="Q42" s="95"/>
      <c r="R42" s="95"/>
      <c r="S42" s="95"/>
      <c r="T42" s="95"/>
      <c r="U42" s="95"/>
      <c r="V42" s="95"/>
      <c r="W42" s="95"/>
      <c r="X42" s="95"/>
      <c r="Y42" s="96"/>
      <c r="Z42" s="96"/>
      <c r="AA42" s="96"/>
      <c r="AB42" s="96"/>
      <c r="AC42" s="47"/>
      <c r="AD42" s="47"/>
      <c r="AE42" s="47"/>
      <c r="AF42" s="47"/>
      <c r="AG42" s="47"/>
      <c r="AH42" s="47"/>
      <c r="AI42" s="47"/>
      <c r="AJ42" s="47"/>
      <c r="AK42" s="47"/>
      <c r="AL42" s="44"/>
    </row>
    <row r="43" spans="1:38" ht="30" customHeight="1">
      <c r="A43" s="43"/>
      <c r="B43" s="47"/>
      <c r="C43" s="47"/>
      <c r="D43" s="47"/>
      <c r="E43" s="47"/>
      <c r="F43" s="47"/>
      <c r="G43" s="47"/>
      <c r="H43" s="95"/>
      <c r="I43" s="95"/>
      <c r="J43" s="95"/>
      <c r="K43" s="95"/>
      <c r="L43" s="95"/>
      <c r="M43" s="95"/>
      <c r="N43" s="95"/>
      <c r="O43" s="95"/>
      <c r="P43" s="95"/>
      <c r="Q43" s="95"/>
      <c r="R43" s="95"/>
      <c r="S43" s="95"/>
      <c r="T43" s="95"/>
      <c r="U43" s="95"/>
      <c r="V43" s="95"/>
      <c r="W43" s="95"/>
      <c r="X43" s="95"/>
      <c r="Y43" s="96"/>
      <c r="Z43" s="96"/>
      <c r="AA43" s="96"/>
      <c r="AB43" s="96"/>
      <c r="AC43" s="47"/>
      <c r="AD43" s="47"/>
      <c r="AE43" s="47"/>
      <c r="AF43" s="47"/>
      <c r="AG43" s="47"/>
      <c r="AH43" s="47"/>
      <c r="AI43" s="47"/>
      <c r="AJ43" s="47"/>
      <c r="AK43" s="47"/>
      <c r="AL43" s="44"/>
    </row>
    <row r="44" spans="1:38" ht="30" customHeight="1">
      <c r="A44" s="43"/>
      <c r="B44" s="47"/>
      <c r="C44" s="47"/>
      <c r="D44" s="47"/>
      <c r="E44" s="47"/>
      <c r="F44" s="47"/>
      <c r="G44" s="47"/>
      <c r="H44" s="95"/>
      <c r="I44" s="95"/>
      <c r="J44" s="95"/>
      <c r="K44" s="95"/>
      <c r="L44" s="95"/>
      <c r="M44" s="95"/>
      <c r="N44" s="95"/>
      <c r="O44" s="95"/>
      <c r="P44" s="95"/>
      <c r="Q44" s="95"/>
      <c r="R44" s="95"/>
      <c r="S44" s="95"/>
      <c r="T44" s="95"/>
      <c r="U44" s="95"/>
      <c r="V44" s="95"/>
      <c r="W44" s="95"/>
      <c r="X44" s="95"/>
      <c r="Y44" s="96"/>
      <c r="Z44" s="96"/>
      <c r="AA44" s="96"/>
      <c r="AB44" s="96"/>
      <c r="AC44" s="47"/>
      <c r="AD44" s="47"/>
      <c r="AE44" s="47"/>
      <c r="AF44" s="47"/>
      <c r="AG44" s="47"/>
      <c r="AH44" s="47"/>
      <c r="AI44" s="47"/>
      <c r="AJ44" s="47"/>
      <c r="AK44" s="47"/>
      <c r="AL44" s="44"/>
    </row>
    <row r="45" spans="1:38" ht="30" customHeight="1">
      <c r="A45" s="43"/>
      <c r="B45" s="47"/>
      <c r="C45" s="47"/>
      <c r="D45" s="47"/>
      <c r="E45" s="47"/>
      <c r="F45" s="47"/>
      <c r="G45" s="47"/>
      <c r="H45" s="95"/>
      <c r="I45" s="95"/>
      <c r="J45" s="95"/>
      <c r="K45" s="95"/>
      <c r="L45" s="95"/>
      <c r="M45" s="95"/>
      <c r="N45" s="95"/>
      <c r="O45" s="95"/>
      <c r="P45" s="95"/>
      <c r="Q45" s="95"/>
      <c r="R45" s="95"/>
      <c r="S45" s="95"/>
      <c r="T45" s="95"/>
      <c r="U45" s="95"/>
      <c r="V45" s="95"/>
      <c r="W45" s="95"/>
      <c r="X45" s="95"/>
      <c r="Y45" s="96"/>
      <c r="Z45" s="96"/>
      <c r="AA45" s="96"/>
      <c r="AB45" s="96"/>
      <c r="AC45" s="47"/>
      <c r="AD45" s="47"/>
      <c r="AE45" s="47"/>
      <c r="AF45" s="47"/>
      <c r="AG45" s="47"/>
      <c r="AH45" s="47"/>
      <c r="AI45" s="47"/>
      <c r="AJ45" s="47"/>
      <c r="AK45" s="47"/>
      <c r="AL45" s="44"/>
    </row>
    <row r="46" spans="1:38" ht="30" customHeight="1">
      <c r="A46" s="43"/>
      <c r="B46" s="47"/>
      <c r="C46" s="47"/>
      <c r="D46" s="47"/>
      <c r="E46" s="47"/>
      <c r="F46" s="47"/>
      <c r="G46" s="47"/>
      <c r="H46" s="95"/>
      <c r="I46" s="95"/>
      <c r="J46" s="95"/>
      <c r="K46" s="95"/>
      <c r="L46" s="95"/>
      <c r="M46" s="95"/>
      <c r="N46" s="95"/>
      <c r="O46" s="95"/>
      <c r="P46" s="95"/>
      <c r="Q46" s="95"/>
      <c r="R46" s="95"/>
      <c r="S46" s="95"/>
      <c r="T46" s="95"/>
      <c r="U46" s="95"/>
      <c r="V46" s="95"/>
      <c r="W46" s="95"/>
      <c r="X46" s="95"/>
      <c r="Y46" s="96"/>
      <c r="Z46" s="96"/>
      <c r="AA46" s="96"/>
      <c r="AB46" s="96"/>
      <c r="AC46" s="47"/>
      <c r="AD46" s="47"/>
      <c r="AE46" s="47"/>
      <c r="AF46" s="47"/>
      <c r="AG46" s="47"/>
      <c r="AH46" s="47"/>
      <c r="AI46" s="47"/>
      <c r="AJ46" s="47"/>
      <c r="AK46" s="47"/>
      <c r="AL46" s="44"/>
    </row>
    <row r="47" spans="1:38" ht="30" customHeight="1">
      <c r="A47" s="43"/>
      <c r="B47" s="47"/>
      <c r="C47" s="47"/>
      <c r="D47" s="47"/>
      <c r="E47" s="47"/>
      <c r="F47" s="47"/>
      <c r="G47" s="47"/>
      <c r="H47" s="95"/>
      <c r="I47" s="95"/>
      <c r="J47" s="95"/>
      <c r="K47" s="95"/>
      <c r="L47" s="95"/>
      <c r="M47" s="95"/>
      <c r="N47" s="95"/>
      <c r="O47" s="95"/>
      <c r="P47" s="95"/>
      <c r="Q47" s="95"/>
      <c r="R47" s="95"/>
      <c r="S47" s="95"/>
      <c r="T47" s="95"/>
      <c r="U47" s="95"/>
      <c r="V47" s="95"/>
      <c r="W47" s="95"/>
      <c r="X47" s="95"/>
      <c r="Y47" s="96"/>
      <c r="Z47" s="96"/>
      <c r="AA47" s="96"/>
      <c r="AB47" s="96"/>
      <c r="AC47" s="47"/>
      <c r="AD47" s="47"/>
      <c r="AE47" s="47"/>
      <c r="AF47" s="47"/>
      <c r="AG47" s="47"/>
      <c r="AH47" s="47"/>
      <c r="AI47" s="47"/>
      <c r="AJ47" s="47"/>
      <c r="AK47" s="47"/>
      <c r="AL47" s="44"/>
    </row>
    <row r="48" spans="1:38" ht="30" customHeight="1">
      <c r="A48" s="43"/>
      <c r="B48" s="47"/>
      <c r="C48" s="47"/>
      <c r="D48" s="47"/>
      <c r="E48" s="47"/>
      <c r="F48" s="47"/>
      <c r="G48" s="47"/>
      <c r="H48" s="283"/>
      <c r="I48" s="283"/>
      <c r="J48" s="283"/>
      <c r="K48" s="283"/>
      <c r="L48" s="283"/>
      <c r="M48" s="283"/>
      <c r="N48" s="283"/>
      <c r="O48" s="283"/>
      <c r="P48" s="283"/>
      <c r="Q48" s="283"/>
      <c r="R48" s="283"/>
      <c r="S48" s="283"/>
      <c r="T48" s="283"/>
      <c r="U48" s="283"/>
      <c r="V48" s="283"/>
      <c r="W48" s="283"/>
      <c r="X48" s="283"/>
      <c r="Y48" s="535"/>
      <c r="Z48" s="535"/>
      <c r="AA48" s="535"/>
      <c r="AB48" s="535"/>
      <c r="AC48" s="47"/>
      <c r="AD48" s="47"/>
      <c r="AE48" s="47"/>
      <c r="AF48" s="47"/>
      <c r="AG48" s="47"/>
      <c r="AH48" s="47"/>
      <c r="AI48" s="47"/>
      <c r="AJ48" s="47"/>
      <c r="AK48" s="47"/>
      <c r="AL48" s="44"/>
    </row>
    <row r="49" spans="1:38" ht="30" customHeight="1">
      <c r="A49" s="50"/>
      <c r="B49" s="322" t="s">
        <v>132</v>
      </c>
      <c r="C49" s="323"/>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23"/>
      <c r="AL49" s="44"/>
    </row>
    <row r="50" spans="1:38" ht="30" customHeight="1">
      <c r="A50" s="43"/>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4"/>
    </row>
    <row r="51" spans="1:38" ht="13.5" thickBot="1">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4"/>
    </row>
  </sheetData>
  <mergeCells count="82">
    <mergeCell ref="K1:AB4"/>
    <mergeCell ref="AC1:AL6"/>
    <mergeCell ref="K5:AB6"/>
    <mergeCell ref="A7:J7"/>
    <mergeCell ref="W7:Y7"/>
    <mergeCell ref="Z7:AB7"/>
    <mergeCell ref="AC7:AL8"/>
    <mergeCell ref="A8:J8"/>
    <mergeCell ref="W8:Y8"/>
    <mergeCell ref="Z8:AB8"/>
    <mergeCell ref="A1:J6"/>
    <mergeCell ref="K7:L7"/>
    <mergeCell ref="M7:N7"/>
    <mergeCell ref="O7:P7"/>
    <mergeCell ref="Q7:R7"/>
    <mergeCell ref="S7:T7"/>
    <mergeCell ref="Y26:AK26"/>
    <mergeCell ref="B27:D27"/>
    <mergeCell ref="I27:L27"/>
    <mergeCell ref="M27:P27"/>
    <mergeCell ref="Q27:X27"/>
    <mergeCell ref="Y27:AK27"/>
    <mergeCell ref="H48:X48"/>
    <mergeCell ref="Y48:AB48"/>
    <mergeCell ref="B49:AK49"/>
    <mergeCell ref="I22:L22"/>
    <mergeCell ref="M22:P22"/>
    <mergeCell ref="Q22:X22"/>
    <mergeCell ref="Y22:AK22"/>
    <mergeCell ref="Q24:X24"/>
    <mergeCell ref="Y24:AK24"/>
    <mergeCell ref="B26:D26"/>
    <mergeCell ref="E26:H27"/>
    <mergeCell ref="I26:L26"/>
    <mergeCell ref="M26:P26"/>
    <mergeCell ref="Q26:X26"/>
    <mergeCell ref="M28:X28"/>
    <mergeCell ref="Y28:AK28"/>
    <mergeCell ref="B16:D16"/>
    <mergeCell ref="I16:L16"/>
    <mergeCell ref="M16:P16"/>
    <mergeCell ref="Q16:X16"/>
    <mergeCell ref="Y16:AK16"/>
    <mergeCell ref="E16:H18"/>
    <mergeCell ref="B17:D17"/>
    <mergeCell ref="I17:L17"/>
    <mergeCell ref="M17:P17"/>
    <mergeCell ref="Q17:X17"/>
    <mergeCell ref="Y17:AK17"/>
    <mergeCell ref="B18:D18"/>
    <mergeCell ref="I18:L18"/>
    <mergeCell ref="M18:P18"/>
    <mergeCell ref="Q18:X18"/>
    <mergeCell ref="Y18:AK18"/>
    <mergeCell ref="Y14:AK15"/>
    <mergeCell ref="U8:V8"/>
    <mergeCell ref="A10:AL11"/>
    <mergeCell ref="B12:AK13"/>
    <mergeCell ref="M8:N8"/>
    <mergeCell ref="O8:P8"/>
    <mergeCell ref="Q8:R8"/>
    <mergeCell ref="S8:T8"/>
    <mergeCell ref="B14:D15"/>
    <mergeCell ref="E14:L15"/>
    <mergeCell ref="M14:P15"/>
    <mergeCell ref="Q14:X15"/>
    <mergeCell ref="U7:V7"/>
    <mergeCell ref="K8:L8"/>
    <mergeCell ref="B21:D21"/>
    <mergeCell ref="Q19:X19"/>
    <mergeCell ref="Y19:AK19"/>
    <mergeCell ref="I21:L21"/>
    <mergeCell ref="M21:P21"/>
    <mergeCell ref="Q21:X21"/>
    <mergeCell ref="Y21:AK21"/>
    <mergeCell ref="E21:H23"/>
    <mergeCell ref="B23:D23"/>
    <mergeCell ref="I23:L23"/>
    <mergeCell ref="M23:P23"/>
    <mergeCell ref="Q23:X23"/>
    <mergeCell ref="Y23:AK23"/>
    <mergeCell ref="B22:D22"/>
  </mergeCells>
  <printOptions horizontalCentered="1" gridLinesSet="0"/>
  <pageMargins left="0.25" right="0.25" top="0.143700787" bottom="0.143700787" header="0" footer="0"/>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REVISION</vt:lpstr>
      <vt:lpstr>REFERENCES</vt:lpstr>
      <vt:lpstr>UPS 110 VAC </vt:lpstr>
      <vt:lpstr>NON UPS 230 VAC</vt:lpstr>
      <vt:lpstr>24 VDC CHARGER</vt:lpstr>
      <vt:lpstr>(APPENDIX A) </vt:lpstr>
      <vt:lpstr> (APPENDIX B)</vt:lpstr>
      <vt:lpstr>' (APPENDIX B)'!Print_Area</vt:lpstr>
      <vt:lpstr>'(APPENDIX A) '!Print_Area</vt:lpstr>
      <vt:lpstr>'24 VDC CHARGER'!Print_Area</vt:lpstr>
      <vt:lpstr>Cover!Print_Area</vt:lpstr>
      <vt:lpstr>'NON UPS 230 VAC'!Print_Area</vt:lpstr>
      <vt:lpstr>REFERENCES!Print_Area</vt:lpstr>
      <vt:lpstr>REVISION!Print_Area</vt:lpstr>
      <vt:lpstr>'UPS 110 VAC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Parisa HajiSadeghi</cp:lastModifiedBy>
  <cp:lastPrinted>2024-01-23T11:18:03Z</cp:lastPrinted>
  <dcterms:created xsi:type="dcterms:W3CDTF">1996-10-14T23:33:28Z</dcterms:created>
  <dcterms:modified xsi:type="dcterms:W3CDTF">2024-01-23T11:19:52Z</dcterms:modified>
</cp:coreProperties>
</file>