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New folder (12)\"/>
    </mc:Choice>
  </mc:AlternateContent>
  <xr:revisionPtr revIDLastSave="0" documentId="13_ncr:1_{1BE16B7A-1741-4950-A2C8-8BE2CAAA56C9}" xr6:coauthVersionLast="47" xr6:coauthVersionMax="47" xr10:uidLastSave="{00000000-0000-0000-0000-000000000000}"/>
  <bookViews>
    <workbookView xWindow="-120" yWindow="-120" windowWidth="29040" windowHeight="15840" tabRatio="843" activeTab="1" xr2:uid="{00000000-000D-0000-FFFF-FFFF00000000}"/>
  </bookViews>
  <sheets>
    <sheet name="Cover" sheetId="16" r:id="rId1"/>
    <sheet name="REVISION" sheetId="23" r:id="rId2"/>
    <sheet name="Note 1" sheetId="25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Order1" hidden="1">255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hidden="1">{#N/A,#N/A,FALSE,"Caies";#N/A,#N/A,FALSE,"FIELD LENGTHS";#N/A,#N/A,FALSE,"CAIES REF";#N/A,#N/A,FALSE,"RelDPT01.xls"}</definedName>
    <definedName name="aa" hidden="1">{#N/A,#N/A,FALSE,"Caies";#N/A,#N/A,FALSE,"FIELD LENGTHS";#N/A,#N/A,FALSE,"CAIES REF";#N/A,#N/A,FALSE,"RelDPT01.xls"}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b" hidden="1">{#N/A,#N/A,FALSE,"Caies";#N/A,#N/A,FALSE,"FIELD LENGTHS";#N/A,#N/A,FALSE,"CAIES REF";#N/A,#N/A,FALSE,"RelDPT01.xls"}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Cover!$A$1:$AM$48</definedName>
    <definedName name="_xlnm.Print_Area" localSheetId="2">'Note 1'!$A$1:$AM$218</definedName>
    <definedName name="_xlnm.Print_Area" localSheetId="1">REVISION!$A$1:$AM$71</definedName>
    <definedName name="_xlnm.Print_Titles" localSheetId="2">'Note 1'!$1:$10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PRINTALL." hidden="1">{#N/A,#N/A,FALSE,"Caies";#N/A,#N/A,FALSE,"FIELD LENGTHS";#N/A,#N/A,FALSE,"CAIES REF";#N/A,#N/A,FALSE,"RelDPT01.xls"}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27" i="25" l="1"/>
  <c r="AH124" i="25"/>
  <c r="AH121" i="25"/>
  <c r="AH117" i="25"/>
  <c r="AC118" i="25" s="1"/>
  <c r="AH115" i="25"/>
  <c r="AC116" i="25" l="1"/>
  <c r="AC122" i="25"/>
  <c r="AC125" i="25"/>
  <c r="AC128" i="25"/>
  <c r="AH114" i="25"/>
  <c r="AH120" i="25"/>
  <c r="AC123" i="25"/>
  <c r="AC126" i="25"/>
  <c r="AC129" i="25"/>
  <c r="AH79" i="25"/>
  <c r="AH207" i="25"/>
  <c r="AC209" i="25" s="1"/>
  <c r="AH198" i="25"/>
  <c r="AC203" i="25" s="1"/>
  <c r="AH189" i="25"/>
  <c r="AC191" i="25" s="1"/>
  <c r="AH182" i="25"/>
  <c r="AC184" i="25" s="1"/>
  <c r="AH179" i="25"/>
  <c r="AC181" i="25" s="1"/>
  <c r="AH174" i="25"/>
  <c r="AH166" i="25"/>
  <c r="AC169" i="25" s="1"/>
  <c r="AH162" i="25"/>
  <c r="AC164" i="25" s="1"/>
  <c r="AH139" i="25"/>
  <c r="AC142" i="25" s="1"/>
  <c r="AH216" i="25"/>
  <c r="AC217" i="25" s="1"/>
  <c r="AH170" i="25"/>
  <c r="AC171" i="25" s="1"/>
  <c r="AH147" i="25"/>
  <c r="AC148" i="25" s="1"/>
  <c r="AH143" i="25"/>
  <c r="AC146" i="25" s="1"/>
  <c r="AH185" i="25"/>
  <c r="AC186" i="25" s="1"/>
  <c r="AH158" i="25"/>
  <c r="AC160" i="25" s="1"/>
  <c r="AH152" i="25"/>
  <c r="AC153" i="25" s="1"/>
  <c r="AH110" i="25"/>
  <c r="AC111" i="25" s="1"/>
  <c r="AH107" i="25"/>
  <c r="AH104" i="25"/>
  <c r="AC106" i="25" s="1"/>
  <c r="AH100" i="25"/>
  <c r="AC102" i="25" s="1"/>
  <c r="AH97" i="25"/>
  <c r="AC99" i="25" s="1"/>
  <c r="AH94" i="25"/>
  <c r="AC95" i="25" s="1"/>
  <c r="AH90" i="25"/>
  <c r="AH87" i="25"/>
  <c r="AC89" i="25" s="1"/>
  <c r="AH84" i="25"/>
  <c r="AC85" i="25" s="1"/>
  <c r="AH77" i="25"/>
  <c r="AC78" i="25" s="1"/>
  <c r="AH74" i="25"/>
  <c r="AC76" i="25" s="1"/>
  <c r="AH68" i="25"/>
  <c r="AC71" i="25" s="1"/>
  <c r="AH48" i="25"/>
  <c r="AC51" i="25" s="1"/>
  <c r="AH43" i="25"/>
  <c r="AC46" i="25" s="1"/>
  <c r="AH40" i="25"/>
  <c r="AC41" i="25" s="1"/>
  <c r="AH38" i="25"/>
  <c r="AH22" i="25"/>
  <c r="AC23" i="25" s="1"/>
  <c r="AH61" i="25"/>
  <c r="AC64" i="25" s="1"/>
  <c r="AH35" i="25"/>
  <c r="AC36" i="25" s="1"/>
  <c r="AH25" i="25"/>
  <c r="AC117" i="25" l="1"/>
  <c r="AH113" i="25"/>
  <c r="AC91" i="25"/>
  <c r="AC121" i="25"/>
  <c r="AC124" i="25"/>
  <c r="AC127" i="25"/>
  <c r="AC115" i="25"/>
  <c r="AC112" i="25"/>
  <c r="AC86" i="25"/>
  <c r="AC92" i="25"/>
  <c r="AC96" i="25"/>
  <c r="AC88" i="25"/>
  <c r="AC101" i="25"/>
  <c r="AC105" i="25"/>
  <c r="AC108" i="25"/>
  <c r="AC98" i="25"/>
  <c r="AC109" i="25"/>
  <c r="AC187" i="25"/>
  <c r="AC183" i="25"/>
  <c r="AC180" i="25"/>
  <c r="AC176" i="25"/>
  <c r="AC175" i="25"/>
  <c r="AC177" i="25"/>
  <c r="AC165" i="25"/>
  <c r="AC159" i="25"/>
  <c r="AH155" i="25"/>
  <c r="AC157" i="25" s="1"/>
  <c r="AC154" i="25"/>
  <c r="AC150" i="25"/>
  <c r="AC173" i="25"/>
  <c r="AC172" i="25"/>
  <c r="AC168" i="25"/>
  <c r="AC167" i="25"/>
  <c r="AC163" i="25"/>
  <c r="AC149" i="25"/>
  <c r="AC145" i="25"/>
  <c r="AC144" i="25"/>
  <c r="AC141" i="25"/>
  <c r="AC140" i="25"/>
  <c r="AC214" i="25"/>
  <c r="AC210" i="25"/>
  <c r="AC208" i="25"/>
  <c r="AC212" i="25"/>
  <c r="AC215" i="25"/>
  <c r="AC211" i="25"/>
  <c r="AC213" i="25"/>
  <c r="AC206" i="25"/>
  <c r="AC202" i="25"/>
  <c r="AC205" i="25"/>
  <c r="AC201" i="25"/>
  <c r="AC204" i="25"/>
  <c r="AC200" i="25"/>
  <c r="AC199" i="25"/>
  <c r="AC190" i="25"/>
  <c r="AC197" i="25"/>
  <c r="AC193" i="25"/>
  <c r="AC194" i="25"/>
  <c r="AC196" i="25"/>
  <c r="AC192" i="25"/>
  <c r="AC195" i="25"/>
  <c r="AH188" i="25"/>
  <c r="AC189" i="25" s="1"/>
  <c r="AH161" i="25"/>
  <c r="AH138" i="25"/>
  <c r="AH83" i="25"/>
  <c r="AC87" i="25" s="1"/>
  <c r="AH93" i="25"/>
  <c r="AC100" i="25" s="1"/>
  <c r="AH103" i="25"/>
  <c r="AH178" i="25"/>
  <c r="AC179" i="25" s="1"/>
  <c r="AH65" i="25"/>
  <c r="AC67" i="25" s="1"/>
  <c r="AH24" i="25"/>
  <c r="AC35" i="25" s="1"/>
  <c r="AC56" i="25"/>
  <c r="AC53" i="25"/>
  <c r="AC50" i="25"/>
  <c r="AC58" i="25"/>
  <c r="AC75" i="25"/>
  <c r="AC30" i="25"/>
  <c r="AC45" i="25"/>
  <c r="AC29" i="25"/>
  <c r="AC49" i="25"/>
  <c r="AC54" i="25"/>
  <c r="AC70" i="25"/>
  <c r="AC34" i="25"/>
  <c r="AC33" i="25"/>
  <c r="AC44" i="25"/>
  <c r="AC57" i="25"/>
  <c r="AC52" i="25"/>
  <c r="AC63" i="25"/>
  <c r="AC80" i="25"/>
  <c r="AC32" i="25"/>
  <c r="AC28" i="25"/>
  <c r="AC47" i="25"/>
  <c r="AC69" i="25"/>
  <c r="AC81" i="25"/>
  <c r="AC26" i="25"/>
  <c r="AC31" i="25"/>
  <c r="AC27" i="25"/>
  <c r="AC59" i="25"/>
  <c r="AC55" i="25"/>
  <c r="AC62" i="25"/>
  <c r="AC72" i="25"/>
  <c r="AH37" i="25"/>
  <c r="AC38" i="25" s="1"/>
  <c r="AC39" i="25"/>
  <c r="AH73" i="25"/>
  <c r="AC77" i="25" s="1"/>
  <c r="AH42" i="25"/>
  <c r="AC136" i="25" l="1"/>
  <c r="AC132" i="25"/>
  <c r="AC119" i="25"/>
  <c r="AC133" i="25"/>
  <c r="AC120" i="25"/>
  <c r="AC135" i="25"/>
  <c r="AC131" i="25"/>
  <c r="AC134" i="25"/>
  <c r="AC130" i="25"/>
  <c r="AC114" i="25"/>
  <c r="AC139" i="25"/>
  <c r="AC90" i="25"/>
  <c r="AC94" i="25"/>
  <c r="AH151" i="25"/>
  <c r="AC155" i="25" s="1"/>
  <c r="AC97" i="25"/>
  <c r="AC110" i="25"/>
  <c r="AC104" i="25"/>
  <c r="AC84" i="25"/>
  <c r="AC107" i="25"/>
  <c r="AC185" i="25"/>
  <c r="AC182" i="25"/>
  <c r="AC156" i="25"/>
  <c r="AC166" i="25"/>
  <c r="AC162" i="25"/>
  <c r="AC170" i="25"/>
  <c r="AC147" i="25"/>
  <c r="AC143" i="25"/>
  <c r="AC198" i="25"/>
  <c r="AC207" i="25"/>
  <c r="AH60" i="25"/>
  <c r="AC68" i="25" s="1"/>
  <c r="AC66" i="25"/>
  <c r="AH82" i="25"/>
  <c r="AC93" i="25" s="1"/>
  <c r="AC25" i="25"/>
  <c r="AC74" i="25"/>
  <c r="AC40" i="25"/>
  <c r="AC43" i="25"/>
  <c r="AC48" i="25"/>
  <c r="AC79" i="25"/>
  <c r="AH137" i="25" l="1"/>
  <c r="AC161" i="25" s="1"/>
  <c r="AC158" i="25"/>
  <c r="AC152" i="25"/>
  <c r="AC83" i="25"/>
  <c r="AC61" i="25"/>
  <c r="AC103" i="25"/>
  <c r="AC65" i="25"/>
  <c r="Q8" i="23"/>
  <c r="W8" i="23"/>
  <c r="S8" i="23"/>
  <c r="U8" i="23"/>
  <c r="Z8" i="23"/>
  <c r="K5" i="25"/>
  <c r="K5" i="23"/>
  <c r="U13" i="23"/>
  <c r="U14" i="23" s="1"/>
  <c r="U15" i="23" s="1"/>
  <c r="U16" i="23" s="1"/>
  <c r="U17" i="23" s="1"/>
  <c r="U18" i="23" s="1"/>
  <c r="U19" i="23" s="1"/>
  <c r="U20" i="23" s="1"/>
  <c r="U21" i="23" s="1"/>
  <c r="U22" i="23" s="1"/>
  <c r="U23" i="23" s="1"/>
  <c r="U24" i="23" s="1"/>
  <c r="U25" i="23" s="1"/>
  <c r="U26" i="23" s="1"/>
  <c r="U27" i="23" s="1"/>
  <c r="U28" i="23" s="1"/>
  <c r="U29" i="23" s="1"/>
  <c r="U30" i="23" s="1"/>
  <c r="U31" i="23" s="1"/>
  <c r="U32" i="23" s="1"/>
  <c r="U33" i="23" s="1"/>
  <c r="U34" i="23" s="1"/>
  <c r="U35" i="23" s="1"/>
  <c r="U36" i="23" s="1"/>
  <c r="U37" i="23" s="1"/>
  <c r="U38" i="23" s="1"/>
  <c r="U39" i="23" s="1"/>
  <c r="U40" i="23" s="1"/>
  <c r="U41" i="23" s="1"/>
  <c r="U42" i="23" s="1"/>
  <c r="U43" i="23" s="1"/>
  <c r="U44" i="23" s="1"/>
  <c r="U45" i="23" s="1"/>
  <c r="U46" i="23" s="1"/>
  <c r="U47" i="23" s="1"/>
  <c r="U48" i="23" s="1"/>
  <c r="U49" i="23" s="1"/>
  <c r="U50" i="23" s="1"/>
  <c r="U51" i="23" s="1"/>
  <c r="U52" i="23" s="1"/>
  <c r="U53" i="23" s="1"/>
  <c r="U54" i="23" s="1"/>
  <c r="U55" i="23" s="1"/>
  <c r="U56" i="23" s="1"/>
  <c r="U57" i="23" s="1"/>
  <c r="U58" i="23" s="1"/>
  <c r="U59" i="23" s="1"/>
  <c r="U60" i="23" s="1"/>
  <c r="U61" i="23" s="1"/>
  <c r="U62" i="23" s="1"/>
  <c r="U63" i="23" s="1"/>
  <c r="U64" i="23" s="1"/>
  <c r="U65" i="23" s="1"/>
  <c r="U66" i="23" s="1"/>
  <c r="U67" i="23" s="1"/>
  <c r="U68" i="23" s="1"/>
  <c r="U69" i="23" s="1"/>
  <c r="U70" i="23" s="1"/>
  <c r="U71" i="23" s="1"/>
  <c r="AC138" i="25" l="1"/>
  <c r="AC174" i="25"/>
  <c r="AC178" i="25"/>
  <c r="AC151" i="25"/>
  <c r="Z8" i="25"/>
  <c r="W8" i="25"/>
  <c r="U8" i="25"/>
  <c r="S8" i="25"/>
  <c r="AH15" i="25"/>
  <c r="AC20" i="25" s="1"/>
  <c r="AC21" i="25" l="1"/>
  <c r="AC17" i="25"/>
  <c r="AC16" i="25"/>
  <c r="AC18" i="25"/>
  <c r="AC19" i="25"/>
  <c r="AH14" i="25"/>
  <c r="AH13" i="25" s="1"/>
  <c r="AH11" i="25" l="1"/>
  <c r="AC22" i="25"/>
  <c r="AC15" i="25"/>
  <c r="AC14" i="25" l="1"/>
  <c r="AC60" i="25"/>
  <c r="AC37" i="25"/>
  <c r="AC24" i="25"/>
  <c r="AC73" i="25"/>
  <c r="AC42" i="25"/>
  <c r="AC12" i="25" l="1"/>
  <c r="AC216" i="25"/>
  <c r="AC113" i="25"/>
  <c r="AC82" i="25"/>
  <c r="AC188" i="25"/>
  <c r="AC137" i="25"/>
  <c r="AC13" i="25"/>
  <c r="AC11" i="25" l="1"/>
</calcChain>
</file>

<file path=xl/sharedStrings.xml><?xml version="1.0" encoding="utf-8"?>
<sst xmlns="http://schemas.openxmlformats.org/spreadsheetml/2006/main" count="506" uniqueCount="364">
  <si>
    <t>Rev.</t>
  </si>
  <si>
    <t>Prepared by:</t>
  </si>
  <si>
    <t>Date</t>
  </si>
  <si>
    <t>Checked by:</t>
  </si>
  <si>
    <t>Approved by:</t>
  </si>
  <si>
    <t>status: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</si>
  <si>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</si>
  <si>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</si>
  <si>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</si>
  <si>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</si>
  <si>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</si>
  <si>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</si>
  <si>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</si>
  <si>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</si>
  <si>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</si>
  <si>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</si>
  <si>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</si>
  <si>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</si>
  <si>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</si>
  <si>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</si>
  <si>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</si>
  <si>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</si>
  <si>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</si>
  <si>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CLIENT Approval</t>
  </si>
  <si>
    <t>CLIENT Doc. Number:</t>
  </si>
  <si>
    <t>IFA: Issued For Approval</t>
  </si>
  <si>
    <t>IFI: Issued For Information</t>
  </si>
  <si>
    <t xml:space="preserve">AFC: Approved For Construction </t>
  </si>
  <si>
    <t>GCS</t>
  </si>
  <si>
    <t>120</t>
  </si>
  <si>
    <t>-</t>
  </si>
  <si>
    <t>V00</t>
  </si>
  <si>
    <t>V01</t>
  </si>
  <si>
    <t>V02</t>
  </si>
  <si>
    <t>V03</t>
  </si>
  <si>
    <t>V04</t>
  </si>
  <si>
    <t>M.Fakharian</t>
  </si>
  <si>
    <t>M.Sadeghian</t>
  </si>
  <si>
    <t>KP</t>
  </si>
  <si>
    <t>VENDOR PRINT INDEX &amp; SCHEDULE (VPIS)</t>
  </si>
  <si>
    <t>0001</t>
  </si>
  <si>
    <t>List</t>
  </si>
  <si>
    <t>WORK BREAKDOWN STRUCTURE</t>
  </si>
  <si>
    <t>SUB VENDOR LIST</t>
  </si>
  <si>
    <t>TIME SCHEDULE</t>
  </si>
  <si>
    <t xml:space="preserve">SPARE PART LIST </t>
  </si>
  <si>
    <t>FINAL DATA BOOK INDEX</t>
  </si>
  <si>
    <t>DWG/Diagram</t>
  </si>
  <si>
    <t>1.2.1</t>
  </si>
  <si>
    <t>NAME PLATE DWGS</t>
  </si>
  <si>
    <t>QA/QC</t>
  </si>
  <si>
    <t>Procedure/Plan</t>
  </si>
  <si>
    <t>INSPECTION &amp; TEST PLAN (ITP)</t>
  </si>
  <si>
    <t xml:space="preserve">SURFACE PREPARATION AND PAINTING PROCEDURE </t>
  </si>
  <si>
    <t>NDE PROCEDURE</t>
  </si>
  <si>
    <t xml:space="preserve">BALANCE PROCEDURE (FOR IMPELLERS) </t>
  </si>
  <si>
    <t xml:space="preserve">HYDROSTATIC TEST PROCEDURE </t>
  </si>
  <si>
    <t xml:space="preserve">MECHANICAL RUNNING TEST PROCEDURE </t>
  </si>
  <si>
    <t xml:space="preserve">PERFORMANCE TEST PROCEDURE </t>
  </si>
  <si>
    <t>PACKING, MARKING AND SHIPPING PROCEDURE FOR FIRE WATER PUMPS</t>
  </si>
  <si>
    <t>SAT PROCEDURE</t>
  </si>
  <si>
    <t>Manual</t>
  </si>
  <si>
    <t xml:space="preserve">INSTALLATION, OPERATION &amp; MAINTENANCE MANUAL </t>
  </si>
  <si>
    <t xml:space="preserve">Process/Safety </t>
  </si>
  <si>
    <t>Philosophy</t>
  </si>
  <si>
    <t xml:space="preserve">CONTROL PHILOSOPHY </t>
  </si>
  <si>
    <t>Mechanical</t>
  </si>
  <si>
    <t>Datasheet</t>
  </si>
  <si>
    <t>DATA SHEETS (W/PERFORMANCE CURVE) FOR FIRE WATER MAIN DIESEL PUMP</t>
  </si>
  <si>
    <t xml:space="preserve">DATA SHEETS (W/PERFORMANCE CURVE) FOR FIRE WATER MAIN ELECTRICAL PUMP </t>
  </si>
  <si>
    <t>DATA SHEETS (W/PERFORMANCE CURVE) FOR FIRE WATER JOCKEY PUMPS</t>
  </si>
  <si>
    <t>SPECIFICATION FOR DIESEL ENGINE</t>
  </si>
  <si>
    <t>GAD FOR FIRE WATER MAIN DIESEL PUMPS</t>
  </si>
  <si>
    <t>GAD FOR FIRE WATER MAIN ELECTRICAL PUMP</t>
  </si>
  <si>
    <t>GAD FOR FIRE WATER JOCKEY PUMPS</t>
  </si>
  <si>
    <t xml:space="preserve">GAD FOR DAILY TANK </t>
  </si>
  <si>
    <t xml:space="preserve">CROSS SECTIONAL DWG FOR FIRE WATER MAIN DIESEL PUMP </t>
  </si>
  <si>
    <t>CROSS SECTIONAL DWG FOR FIRE WATER MAIN ELECTRICAL PUMP</t>
  </si>
  <si>
    <t>CROSS SECTIONAL DWG FOR FIRE WATER JOCKEY PUMPS</t>
  </si>
  <si>
    <t>COUPLING ASSEMBLY DWG  FOR FIRE WATER MAIN DIESEL PUMP</t>
  </si>
  <si>
    <t>COUPLING ASSEMBLY DWG  FOR FIRE WATER MAIN ELECTRICAL PUMP</t>
  </si>
  <si>
    <t>COUPLING ASSEMBLY DWG  FOR FIRE WATER JOCKEY PUMPS</t>
  </si>
  <si>
    <t xml:space="preserve">DWG FOR MECHANICAL SEAL </t>
  </si>
  <si>
    <t>Instrument</t>
  </si>
  <si>
    <t>AUTOMATIC AIR RELEASE VALVE SPECIFICATION &amp; CATALOGUE</t>
  </si>
  <si>
    <t xml:space="preserve">PRESSURE RELIEF VALVE SPECIFICATION  </t>
  </si>
  <si>
    <t>CIRCULATION RELIEF VALVE SPECIFICATION &amp; DWG</t>
  </si>
  <si>
    <t>INSTRUMENT LIST</t>
  </si>
  <si>
    <t>I/O LIST</t>
  </si>
  <si>
    <t>GAD &amp; WIRING DIAGRAM FOR DIESEL CONTROL PANEL</t>
  </si>
  <si>
    <t xml:space="preserve">GAD &amp; WIRING DIAGRAM FOR ELECTRICAL CONTROL PANEL </t>
  </si>
  <si>
    <t xml:space="preserve">GAD &amp; WIRING DIAGRAM FOR JOCKEY CONTROL PANEL </t>
  </si>
  <si>
    <t>HOOK-UP DIAGRAM FOR FIRE WATER PUMPS</t>
  </si>
  <si>
    <t>Electrical</t>
  </si>
  <si>
    <t>MOTOR DATA SHEET FOR FIRE WATER MAIN ELECTRICAL PUMP</t>
  </si>
  <si>
    <t>MOTOR DATA SHEET FOR FIRE WATER MAIN JOCKEY PUMPS</t>
  </si>
  <si>
    <t xml:space="preserve">ELECTRICAL WIRING DIAGRAM  </t>
  </si>
  <si>
    <t>ELECTRICAL LOAD LIST</t>
  </si>
  <si>
    <t>ELECTRICAL CABLE LIST</t>
  </si>
  <si>
    <r>
      <t xml:space="preserve">WORK BREAKDOWN STRUCTURE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</si>
  <si>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IFA</t>
  </si>
  <si>
    <t>GE</t>
  </si>
  <si>
    <t>WB</t>
  </si>
  <si>
    <t>نگهداشت و افزایش تولید میدان نفتی بینک
سطح الارض و ابنیه تحت الارض 
خرید پکیج پمپ های آب آتشنشانی ایستگاه تقویت فشارگاز بینک 
(قرارداد BK-HD-GCS-CO-0023_00)</t>
  </si>
  <si>
    <t>WBS code</t>
  </si>
  <si>
    <t>Activity Name</t>
  </si>
  <si>
    <t>W.F</t>
  </si>
  <si>
    <t>W.V</t>
  </si>
  <si>
    <t>Fire Water Pumps</t>
  </si>
  <si>
    <t>Engineering</t>
  </si>
  <si>
    <t>1.2.2</t>
  </si>
  <si>
    <t>1.2.3</t>
  </si>
  <si>
    <t>1.2.4</t>
  </si>
  <si>
    <t>1.2.5</t>
  </si>
  <si>
    <t>1.2.6</t>
  </si>
  <si>
    <t>P&amp;ID</t>
  </si>
  <si>
    <t>Electromotor</t>
  </si>
  <si>
    <t>CRV</t>
  </si>
  <si>
    <t>PRV</t>
  </si>
  <si>
    <t>Casing</t>
  </si>
  <si>
    <t>Casting</t>
  </si>
  <si>
    <t>Impeller</t>
  </si>
  <si>
    <t>Shaft</t>
  </si>
  <si>
    <t>Final Inspection</t>
  </si>
  <si>
    <t>Final Data Book</t>
  </si>
  <si>
    <t>General/Management</t>
  </si>
  <si>
    <t>1.2.1.1</t>
  </si>
  <si>
    <t>1.2.1.2</t>
  </si>
  <si>
    <t>1.2.1.2.1</t>
  </si>
  <si>
    <t>1.2.1.1.1</t>
  </si>
  <si>
    <t>1.2.1.1.2</t>
  </si>
  <si>
    <t>1.2.1.1.3</t>
  </si>
  <si>
    <t>1.2.1.1.4</t>
  </si>
  <si>
    <t>1.2.1.1.5</t>
  </si>
  <si>
    <t>1.2.1.1.6</t>
  </si>
  <si>
    <t>1.2.2.1</t>
  </si>
  <si>
    <t>1.2.2.2</t>
  </si>
  <si>
    <t>1.2.2.1.1</t>
  </si>
  <si>
    <t>1.2.2.1.2</t>
  </si>
  <si>
    <t>1.2.2.1.3</t>
  </si>
  <si>
    <t>1.2.2.1.4</t>
  </si>
  <si>
    <t>1.2.2.1.5</t>
  </si>
  <si>
    <t>1.2.2.1.6</t>
  </si>
  <si>
    <t>1.2.2.1.7</t>
  </si>
  <si>
    <t>1.2.2.1.8</t>
  </si>
  <si>
    <t>1.2.2.1.9</t>
  </si>
  <si>
    <t>1.2.2.2.1</t>
  </si>
  <si>
    <t>1.2.3.1</t>
  </si>
  <si>
    <t>1.2.3.1.1</t>
  </si>
  <si>
    <t>1.2.3.2</t>
  </si>
  <si>
    <t>1.2.3.2.1</t>
  </si>
  <si>
    <t>1.2.4.1</t>
  </si>
  <si>
    <t>1.2.4.1.1</t>
  </si>
  <si>
    <t>1.2.4.1.2</t>
  </si>
  <si>
    <t>1.2.4.1.3</t>
  </si>
  <si>
    <t>1.2.4.1.4</t>
  </si>
  <si>
    <t>1.2.4.2</t>
  </si>
  <si>
    <t>1.2.5.1</t>
  </si>
  <si>
    <t>1.2.5.2</t>
  </si>
  <si>
    <t>1.2.5.3</t>
  </si>
  <si>
    <t>1.2.6.1</t>
  </si>
  <si>
    <t>1.2.6.3</t>
  </si>
  <si>
    <t>1.2.6.2</t>
  </si>
  <si>
    <t>1.2.4.2.1</t>
  </si>
  <si>
    <t>1.2.4.2.2</t>
  </si>
  <si>
    <t>1.2.4.2.3</t>
  </si>
  <si>
    <t>1.2.4.2.4</t>
  </si>
  <si>
    <t>1.2.4.2.5</t>
  </si>
  <si>
    <t>1.2.4.2.6</t>
  </si>
  <si>
    <t>1.2.4.2.7</t>
  </si>
  <si>
    <t>1.2.4.2.8</t>
  </si>
  <si>
    <t>1.2.4.2.9</t>
  </si>
  <si>
    <t>1.2.4.2.10</t>
  </si>
  <si>
    <t>1.2.4.2.11</t>
  </si>
  <si>
    <t>1.2.5.1.1</t>
  </si>
  <si>
    <t>1.2.5.1.2</t>
  </si>
  <si>
    <t>1.2.5.1.3</t>
  </si>
  <si>
    <t>1.2.5.2.1</t>
  </si>
  <si>
    <t>1.2.5.2.2</t>
  </si>
  <si>
    <t>1.2.5.3.1</t>
  </si>
  <si>
    <t>1.2.5.3.2</t>
  </si>
  <si>
    <t>1.2.5.3.3</t>
  </si>
  <si>
    <t>1.2.5.3.4</t>
  </si>
  <si>
    <t>1.2.6.1.1</t>
  </si>
  <si>
    <t>1.2.6.1.2</t>
  </si>
  <si>
    <t>1.2.6.3.1</t>
  </si>
  <si>
    <t>1.2.6.2.1</t>
  </si>
  <si>
    <t>1.2.6.2.2</t>
  </si>
  <si>
    <t>Sampling</t>
  </si>
  <si>
    <t>PT</t>
  </si>
  <si>
    <t>Leakage Test</t>
  </si>
  <si>
    <t>UT</t>
  </si>
  <si>
    <t>Bearing</t>
  </si>
  <si>
    <t>Packing / Mechanical Seal</t>
  </si>
  <si>
    <t>Consumable Material (Paint, Electrode, …)</t>
  </si>
  <si>
    <t xml:space="preserve">Visual &amp; Dimensional Inspection </t>
  </si>
  <si>
    <t>Liquid Penetrant Test  (Machining Part )</t>
  </si>
  <si>
    <t xml:space="preserve">Hydrostatic Test </t>
  </si>
  <si>
    <t>Fuel Oil  Daily Tank</t>
  </si>
  <si>
    <t xml:space="preserve">Pumps with Job Diesel &amp; Pumps with Job Motors </t>
  </si>
  <si>
    <t>Visual and Dimensional Check</t>
  </si>
  <si>
    <t>Liquid Penetrant Test  (Machining Part)</t>
  </si>
  <si>
    <t>Balance Test Assembled Impeller and Shaft</t>
  </si>
  <si>
    <t>Visual &amp; Dimensional Check</t>
  </si>
  <si>
    <t>Liquid Penetrant Test</t>
  </si>
  <si>
    <t>Performance Test</t>
  </si>
  <si>
    <t>Mechanical Running Test (Bearing Temperature Noise Level , Vibration Check)</t>
  </si>
  <si>
    <t>Supplier Documents (Type Test &amp; Routine Test)</t>
  </si>
  <si>
    <t>Control Panel</t>
  </si>
  <si>
    <t xml:space="preserve">Control Panel FAT Test </t>
  </si>
  <si>
    <t xml:space="preserve">IP Test </t>
  </si>
  <si>
    <t>Painting (Final Layer) DFT &amp; Ral &amp; Adhesion</t>
  </si>
  <si>
    <t>Name Plate Check</t>
  </si>
  <si>
    <t>Spare Parts</t>
  </si>
  <si>
    <t>Packing &amp; Marking</t>
  </si>
  <si>
    <t>Final Inspection &amp; Visual &amp; Dimensional Check</t>
  </si>
  <si>
    <t>Release Note</t>
  </si>
  <si>
    <t>IC</t>
  </si>
  <si>
    <t>Final Book Check</t>
  </si>
  <si>
    <t>P-2301A ( Electrical Pump)</t>
  </si>
  <si>
    <t>P-2301B ( Diesel Pump)</t>
  </si>
  <si>
    <t>P-2302AB ( Jockey Pumps)</t>
  </si>
  <si>
    <t>Surface preparation prior to painting, coating, lining</t>
  </si>
  <si>
    <t>1.7.1</t>
  </si>
  <si>
    <t>1.6.1</t>
  </si>
  <si>
    <t>1.6.2</t>
  </si>
  <si>
    <t>1.6.3</t>
  </si>
  <si>
    <t>1.6.1.1</t>
  </si>
  <si>
    <t>1.6.1.2</t>
  </si>
  <si>
    <t>1.6.1.3</t>
  </si>
  <si>
    <t>1.6.1.4</t>
  </si>
  <si>
    <t>1.6.1.5</t>
  </si>
  <si>
    <t>1.6.1.6</t>
  </si>
  <si>
    <t>1.6.1.7</t>
  </si>
  <si>
    <t>1.6.1.8</t>
  </si>
  <si>
    <t>1.6.3.1</t>
  </si>
  <si>
    <t>1.6.3.2</t>
  </si>
  <si>
    <t>1.6.3.3</t>
  </si>
  <si>
    <t>1.6.3.4</t>
  </si>
  <si>
    <t>1.6.3.5</t>
  </si>
  <si>
    <t>1.6.3.6</t>
  </si>
  <si>
    <t>1.6.3.7</t>
  </si>
  <si>
    <t>1.6.3.8</t>
  </si>
  <si>
    <t>1.6.2.1</t>
  </si>
  <si>
    <t>1.6.2.2</t>
  </si>
  <si>
    <t>1.6.2.3</t>
  </si>
  <si>
    <t>1.6.2.4</t>
  </si>
  <si>
    <t>1.6.2.5</t>
  </si>
  <si>
    <t>1.6.2.6</t>
  </si>
  <si>
    <t>1.6.2.7</t>
  </si>
  <si>
    <t>1.6.2.8</t>
  </si>
  <si>
    <t>1.5.1</t>
  </si>
  <si>
    <t>1.5.2</t>
  </si>
  <si>
    <t>1.5.3</t>
  </si>
  <si>
    <t>1.5.4</t>
  </si>
  <si>
    <t>1.5.5</t>
  </si>
  <si>
    <t>1.3.1</t>
  </si>
  <si>
    <t>1.3.2</t>
  </si>
  <si>
    <t>1.3.3</t>
  </si>
  <si>
    <t>1.3.1.1</t>
  </si>
  <si>
    <t>1.3.1.2</t>
  </si>
  <si>
    <t>1.3.1.3</t>
  </si>
  <si>
    <t>1.3.1.1.1</t>
  </si>
  <si>
    <t>1.3.1.1.2</t>
  </si>
  <si>
    <t>1.3.1.2.1</t>
  </si>
  <si>
    <t>1.3.1.2.2</t>
  </si>
  <si>
    <t>1.3.1.3.1</t>
  </si>
  <si>
    <t>1.3.1.3.2</t>
  </si>
  <si>
    <t>1.3.2.1</t>
  </si>
  <si>
    <t>1.3.2.2</t>
  </si>
  <si>
    <t>1.3.2.3</t>
  </si>
  <si>
    <t>1.3.2.1.1</t>
  </si>
  <si>
    <t>1.3.2.1.2</t>
  </si>
  <si>
    <t>1.3.2.2.1</t>
  </si>
  <si>
    <t>1.3.2.2.2</t>
  </si>
  <si>
    <t>1.3.2.3.1</t>
  </si>
  <si>
    <t>1.3.2.3.2</t>
  </si>
  <si>
    <t>1.3.3.1</t>
  </si>
  <si>
    <t>1.3.3.2</t>
  </si>
  <si>
    <t>1.3.3.3</t>
  </si>
  <si>
    <t>1.3.3.1.1</t>
  </si>
  <si>
    <t>1.3.3.1.2</t>
  </si>
  <si>
    <t>1.3.3.2.1</t>
  </si>
  <si>
    <t>1.3.3.2.2</t>
  </si>
  <si>
    <t>1.3.3.3.1</t>
  </si>
  <si>
    <t>1.3.3.3.2</t>
  </si>
  <si>
    <t>1.4.1</t>
  </si>
  <si>
    <t>1.4.2</t>
  </si>
  <si>
    <t>1.4.3</t>
  </si>
  <si>
    <t>1.4.4</t>
  </si>
  <si>
    <t>1.4.5</t>
  </si>
  <si>
    <t>1.4.6</t>
  </si>
  <si>
    <t>1.5.1.2</t>
  </si>
  <si>
    <t>1.5.1.1</t>
  </si>
  <si>
    <t>1.5.1.3</t>
  </si>
  <si>
    <t>1.5.1.1.1</t>
  </si>
  <si>
    <t>1.5.1.2.1</t>
  </si>
  <si>
    <t>1.5.1.3.1</t>
  </si>
  <si>
    <t>1.5.1.1.2</t>
  </si>
  <si>
    <t>1.5.1.1.3</t>
  </si>
  <si>
    <t>1.5.1.2.2</t>
  </si>
  <si>
    <t>1.5.1.2.3</t>
  </si>
  <si>
    <t>1.5.1.3.2</t>
  </si>
  <si>
    <t>1.5.1.3.3</t>
  </si>
  <si>
    <t>1.5.2.1</t>
  </si>
  <si>
    <t>1.5.2.2</t>
  </si>
  <si>
    <t>1.5.2.3</t>
  </si>
  <si>
    <t>1.5.3.1</t>
  </si>
  <si>
    <t>1.5.3.2</t>
  </si>
  <si>
    <t>1.5.3.3</t>
  </si>
  <si>
    <t>1.5.2.1.1</t>
  </si>
  <si>
    <t>1.5.2.2.1</t>
  </si>
  <si>
    <t>1.5.2.3.1</t>
  </si>
  <si>
    <t>1.5.3.1.1</t>
  </si>
  <si>
    <t>1.5.3.2.1</t>
  </si>
  <si>
    <t>1.5.3.3.1</t>
  </si>
  <si>
    <t>1.5.2.1.2</t>
  </si>
  <si>
    <t>1.5.2.2.2</t>
  </si>
  <si>
    <t>1.5.2.3.2</t>
  </si>
  <si>
    <t>1.5.3.1.2</t>
  </si>
  <si>
    <t>1.5.3.1.3</t>
  </si>
  <si>
    <t>1.5.3.2.2</t>
  </si>
  <si>
    <t>1.5.3.2.3</t>
  </si>
  <si>
    <t>1.5.3.3.2</t>
  </si>
  <si>
    <t>1.5.3.3.3</t>
  </si>
  <si>
    <t>1.5.4.1</t>
  </si>
  <si>
    <t>1.5.4.2</t>
  </si>
  <si>
    <t>1.5.4.3</t>
  </si>
  <si>
    <t>1.5.5.1</t>
  </si>
  <si>
    <t>1.5.5.2</t>
  </si>
  <si>
    <t>1.5.5.3</t>
  </si>
  <si>
    <t>1.5.5.1.1</t>
  </si>
  <si>
    <t>1.5.5.2.1</t>
  </si>
  <si>
    <t>1.5.5.3.1</t>
  </si>
  <si>
    <t>1.5.5.1.2</t>
  </si>
  <si>
    <t>1.5.5.2.2</t>
  </si>
  <si>
    <t>1.5.5.3.2</t>
  </si>
  <si>
    <t>Diesel Engine</t>
  </si>
  <si>
    <t>1.4.7</t>
  </si>
  <si>
    <t>شماره صفحه: 3 از 7</t>
  </si>
  <si>
    <t>شماره صفحه: 2 از 7</t>
  </si>
  <si>
    <t>شماره صفحه: 1 از 7</t>
  </si>
  <si>
    <t xml:space="preserve">Manufacturing  </t>
  </si>
  <si>
    <t>KOM &amp; PIM</t>
  </si>
  <si>
    <t>Raw Material Supply  (Pump Casing, Impleller &amp; Shaft)</t>
  </si>
  <si>
    <t xml:space="preserve">Other Equipment &amp; Devices Supply </t>
  </si>
  <si>
    <t>1.4.8</t>
  </si>
  <si>
    <t>1.4.9</t>
  </si>
  <si>
    <t>1.4.10</t>
  </si>
  <si>
    <t>Bolt &amp; Nut</t>
  </si>
  <si>
    <t>1.4.1.1</t>
  </si>
  <si>
    <t>1.4.1.2</t>
  </si>
  <si>
    <t>1.4.3.1</t>
  </si>
  <si>
    <t>1.4.3.2</t>
  </si>
  <si>
    <t>1.4.3.3</t>
  </si>
  <si>
    <t>1.4.1.1.1</t>
  </si>
  <si>
    <t>1.4.1.2.1</t>
  </si>
  <si>
    <t>1.4.3.1.1</t>
  </si>
  <si>
    <t>1.4.3.1.2</t>
  </si>
  <si>
    <t>1.4.3.2.1</t>
  </si>
  <si>
    <t>1.4.3.2.2</t>
  </si>
  <si>
    <t>1.4.3.3.1</t>
  </si>
  <si>
    <t>1.4.3.3.2</t>
  </si>
  <si>
    <t>DEC.2024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</si>
</sst>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_);[Red]\(&quot;$&quot;#,##0\)"/>
    <numFmt numFmtId="165" formatCode="&quot;$&quot;#,##0.00_);[Red]\(&quot;$&quot;#,##0.00\)"/>
    <numFmt numFmtId="166" formatCode="_(* #,##0.00_);_(* \(#,##0.00\);_(* &quot;-&quot;??_);_(@_)"/>
    <numFmt numFmtId="167" formatCode="_-* #,##0.00_-;_-* #,##0.00\-;_-* &quot;-&quot;??_-;_-@_-"/>
    <numFmt numFmtId="168" formatCode="_-* #,##0_-;\-* #,##0_-;_-* &quot;-&quot;_-;_-@_-"/>
    <numFmt numFmtId="169" formatCode="_-* #,##0.00_-;\-* #,##0.00_-;_-* &quot;-&quot;??_-;_-@_-"/>
    <numFmt numFmtId="170" formatCode="_-* #,##0.00\ _F_-;\-* #,##0.00\ _F_-;_-* &quot;-&quot;??\ _F_-;_-@_-"/>
    <numFmt numFmtId="171" formatCode="#,##0\ &quot;F&quot;;[Red]\-#,##0\ &quot;F&quot;"/>
    <numFmt numFmtId="172" formatCode="_-* #,##0.00\ &quot;F&quot;_-;\-* #,##0.00\ &quot;F&quot;_-;_-* &quot;-&quot;??\ &quot;F&quot;_-;_-@_-"/>
    <numFmt numFmtId="173" formatCode="General_)"/>
    <numFmt numFmtId="174" formatCode="_-&quot;Fr &quot;* #,##0_-;\-&quot;Fr &quot;* #,##0_-;_-&quot;Fr &quot;* &quot;-&quot;_-;_-@_-"/>
    <numFmt numFmtId="175" formatCode="_-&quot;Fr &quot;* #,##0.00_-;\-&quot;Fr &quot;* #,##0.00_-;_-&quot;Fr &quot;* &quot;-&quot;??_-;_-@_-"/>
    <numFmt numFmtId="176" formatCode="_ * #,##0.00_)\ [$€-1]_ ;_ * \(#,##0.00\)\ [$€-1]_ ;_ * &quot;-&quot;??_)\ [$€-1]_ ;_ @_ "/>
  </numFmts>
  <fonts count="5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Arial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sz val="11"/>
      <name val="Arial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Arial"/>
      <family val="2"/>
      <scheme val="minor"/>
    </font>
    <font>
      <sz val="12"/>
      <name val="Arial"/>
      <family val="2"/>
      <scheme val="minor"/>
    </font>
    <font>
      <sz val="10"/>
      <name val="Arial"/>
      <family val="2"/>
      <scheme val="minor"/>
    </font>
    <font>
      <b/>
      <sz val="9"/>
      <name val="Arial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name val="Arial"/>
      <family val="2"/>
      <scheme val="minor"/>
    </font>
    <font>
      <b/>
      <sz val="9"/>
      <color indexed="8"/>
      <name val="Arial"/>
      <family val="2"/>
    </font>
    <font>
      <sz val="10"/>
      <color rgb="FF000000"/>
      <name val="Times New Roman"/>
      <charset val="204"/>
    </font>
    <font>
      <sz val="11"/>
      <name val="돋움"/>
      <charset val="129"/>
    </font>
    <font>
      <b/>
      <sz val="10"/>
      <color rgb="FFFFFF00"/>
      <name val="Arial"/>
      <family val="2"/>
      <scheme val="minor"/>
    </font>
    <font>
      <b/>
      <sz val="9"/>
      <color rgb="FFFFFF00"/>
      <name val="Arial"/>
      <family val="2"/>
    </font>
    <font>
      <b/>
      <sz val="8"/>
      <color rgb="FFFFFF00"/>
      <name val="Arial"/>
      <family val="2"/>
    </font>
    <font>
      <b/>
      <sz val="8"/>
      <color indexed="8"/>
      <name val="Arial"/>
      <family val="2"/>
    </font>
    <font>
      <b/>
      <sz val="10"/>
      <color theme="0"/>
      <name val="Arial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6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3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6" fillId="0" borderId="0"/>
    <xf numFmtId="0" fontId="47" fillId="0" borderId="0"/>
    <xf numFmtId="0" fontId="17" fillId="0" borderId="0"/>
  </cellStyleXfs>
  <cellXfs count="263">
    <xf numFmtId="0" fontId="0" fillId="0" borderId="0" xfId="0"/>
    <xf numFmtId="0" fontId="10" fillId="0" borderId="4" xfId="21" applyFont="1" applyBorder="1"/>
    <xf numFmtId="0" fontId="2" fillId="0" borderId="0" xfId="21"/>
    <xf numFmtId="0" fontId="10" fillId="0" borderId="0" xfId="21" applyFont="1"/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8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9" fillId="0" borderId="0" xfId="21" applyFont="1" applyAlignment="1">
      <alignment horizontal="left" vertical="top"/>
    </xf>
    <xf numFmtId="17" fontId="30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49" fontId="20" fillId="0" borderId="12" xfId="21" applyNumberFormat="1" applyFont="1" applyBorder="1"/>
    <xf numFmtId="0" fontId="3" fillId="0" borderId="0" xfId="21" applyFont="1" applyAlignment="1">
      <alignment vertical="center" wrapText="1"/>
    </xf>
    <xf numFmtId="0" fontId="31" fillId="0" borderId="0" xfId="21" applyFont="1" applyAlignment="1">
      <alignment vertical="center" readingOrder="1"/>
    </xf>
    <xf numFmtId="0" fontId="1" fillId="0" borderId="32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33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34" fillId="0" borderId="0" xfId="21" applyFont="1" applyAlignment="1">
      <alignment vertical="center" wrapText="1"/>
    </xf>
    <xf numFmtId="1" fontId="32" fillId="0" borderId="0" xfId="21" applyNumberFormat="1" applyFont="1" applyAlignment="1">
      <alignment vertical="center" wrapText="1"/>
    </xf>
    <xf numFmtId="0" fontId="34" fillId="0" borderId="0" xfId="21" applyFont="1" applyAlignment="1">
      <alignment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5" fillId="0" borderId="25" xfId="21" applyFont="1" applyBorder="1" applyAlignment="1">
      <alignment vertical="center"/>
    </xf>
    <xf numFmtId="0" fontId="3" fillId="0" borderId="4" xfId="21" applyFont="1" applyBorder="1" applyAlignment="1">
      <alignment vertical="center" wrapText="1"/>
    </xf>
    <xf numFmtId="0" fontId="3" fillId="0" borderId="23" xfId="21" applyFont="1" applyBorder="1" applyAlignment="1">
      <alignment vertical="center" wrapText="1"/>
    </xf>
    <xf numFmtId="0" fontId="3" fillId="0" borderId="20" xfId="21" applyFont="1" applyBorder="1" applyAlignment="1">
      <alignment vertical="center" wrapText="1"/>
    </xf>
    <xf numFmtId="0" fontId="3" fillId="0" borderId="9" xfId="21" applyFont="1" applyBorder="1" applyAlignment="1">
      <alignment vertical="center" wrapText="1"/>
    </xf>
    <xf numFmtId="0" fontId="3" fillId="0" borderId="18" xfId="21" applyFont="1" applyBorder="1" applyAlignment="1">
      <alignment vertical="center" wrapText="1"/>
    </xf>
    <xf numFmtId="0" fontId="7" fillId="0" borderId="22" xfId="21" applyFont="1" applyBorder="1" applyAlignment="1">
      <alignment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3" fillId="0" borderId="1" xfId="21" applyFont="1" applyBorder="1" applyAlignment="1">
      <alignment vertical="center" wrapText="1"/>
    </xf>
    <xf numFmtId="0" fontId="31" fillId="0" borderId="1" xfId="21" applyFont="1" applyBorder="1" applyAlignment="1">
      <alignment vertical="center" wrapText="1"/>
    </xf>
    <xf numFmtId="0" fontId="4" fillId="0" borderId="12" xfId="21" applyFont="1" applyBorder="1" applyAlignment="1">
      <alignment vertical="center" wrapText="1"/>
    </xf>
    <xf numFmtId="49" fontId="17" fillId="0" borderId="10" xfId="21" applyNumberFormat="1" applyFont="1" applyBorder="1"/>
    <xf numFmtId="49" fontId="17" fillId="0" borderId="4" xfId="21" applyNumberFormat="1" applyFont="1" applyBorder="1"/>
    <xf numFmtId="49" fontId="17" fillId="0" borderId="11" xfId="21" applyNumberFormat="1" applyFont="1" applyBorder="1"/>
    <xf numFmtId="49" fontId="23" fillId="0" borderId="1" xfId="19" applyNumberFormat="1" applyFont="1" applyBorder="1"/>
    <xf numFmtId="49" fontId="20" fillId="0" borderId="12" xfId="21" applyNumberFormat="1" applyFont="1" applyBorder="1" applyAlignment="1">
      <alignment horizontal="left" indent="1"/>
    </xf>
    <xf numFmtId="49" fontId="23" fillId="0" borderId="1" xfId="19" applyNumberFormat="1" applyFont="1" applyBorder="1" applyAlignment="1">
      <alignment horizontal="left" indent="1"/>
    </xf>
    <xf numFmtId="0" fontId="2" fillId="0" borderId="0" xfId="21" applyAlignment="1">
      <alignment horizontal="left" indent="1"/>
    </xf>
    <xf numFmtId="49" fontId="17" fillId="0" borderId="4" xfId="21" applyNumberFormat="1" applyFont="1" applyBorder="1" applyAlignment="1">
      <alignment horizontal="center" vertical="center"/>
    </xf>
    <xf numFmtId="0" fontId="2" fillId="0" borderId="0" xfId="21" applyAlignment="1">
      <alignment horizontal="center" vertical="center"/>
    </xf>
    <xf numFmtId="0" fontId="2" fillId="0" borderId="14" xfId="21" applyBorder="1" applyAlignment="1">
      <alignment horizontal="center" vertical="center"/>
    </xf>
    <xf numFmtId="49" fontId="20" fillId="0" borderId="12" xfId="21" applyNumberFormat="1" applyFont="1" applyBorder="1" applyAlignment="1">
      <alignment horizontal="left" indent="2"/>
    </xf>
    <xf numFmtId="49" fontId="23" fillId="0" borderId="1" xfId="19" applyNumberFormat="1" applyFont="1" applyBorder="1" applyAlignment="1">
      <alignment horizontal="left" indent="2"/>
    </xf>
    <xf numFmtId="0" fontId="2" fillId="0" borderId="0" xfId="21" applyAlignment="1">
      <alignment horizontal="left" indent="2"/>
    </xf>
    <xf numFmtId="1" fontId="0" fillId="0" borderId="5" xfId="21" applyNumberFormat="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1" fontId="1" fillId="0" borderId="2" xfId="21" applyNumberFormat="1" applyFont="1" applyBorder="1" applyAlignment="1">
      <alignment horizontal="center" vertical="center"/>
    </xf>
    <xf numFmtId="1" fontId="1" fillId="0" borderId="28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Border="1" applyAlignment="1">
      <alignment horizontal="center" vertical="center"/>
    </xf>
    <xf numFmtId="49" fontId="2" fillId="0" borderId="34" xfId="21" applyNumberFormat="1" applyBorder="1" applyAlignment="1">
      <alignment horizontal="center" vertical="center"/>
    </xf>
    <xf numFmtId="49" fontId="2" fillId="0" borderId="35" xfId="21" applyNumberFormat="1" applyBorder="1" applyAlignment="1">
      <alignment horizontal="center" vertical="center"/>
    </xf>
    <xf numFmtId="0" fontId="2" fillId="0" borderId="34" xfId="21" applyBorder="1" applyAlignment="1">
      <alignment horizontal="center" vertical="center"/>
    </xf>
    <xf numFmtId="0" fontId="2" fillId="0" borderId="35" xfId="21" applyBorder="1" applyAlignment="1">
      <alignment horizontal="center" vertical="center"/>
    </xf>
    <xf numFmtId="0" fontId="2" fillId="0" borderId="36" xfId="21" applyBorder="1" applyAlignment="1">
      <alignment horizontal="center" vertical="center"/>
    </xf>
    <xf numFmtId="49" fontId="2" fillId="0" borderId="34" xfId="21" quotePrefix="1" applyNumberFormat="1" applyBorder="1" applyAlignment="1">
      <alignment horizontal="center" vertical="center"/>
    </xf>
    <xf numFmtId="49" fontId="2" fillId="0" borderId="36" xfId="21" quotePrefix="1" applyNumberFormat="1" applyBorder="1" applyAlignment="1">
      <alignment horizontal="center" vertical="center"/>
    </xf>
    <xf numFmtId="49" fontId="2" fillId="0" borderId="35" xfId="21" quotePrefix="1" applyNumberForma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6" xfId="21" applyFont="1" applyBorder="1" applyAlignment="1">
      <alignment horizontal="right" vertical="center"/>
    </xf>
    <xf numFmtId="0" fontId="37" fillId="0" borderId="6" xfId="21" applyFont="1" applyBorder="1" applyAlignment="1">
      <alignment horizontal="right" vertical="center"/>
    </xf>
    <xf numFmtId="0" fontId="37" fillId="0" borderId="17" xfId="21" applyFont="1" applyBorder="1" applyAlignment="1">
      <alignment horizontal="right" vertical="center"/>
    </xf>
    <xf numFmtId="49" fontId="11" fillId="0" borderId="0" xfId="21" applyNumberFormat="1" applyFont="1" applyAlignment="1">
      <alignment horizontal="center"/>
    </xf>
    <xf numFmtId="1" fontId="9" fillId="0" borderId="2" xfId="21" applyNumberFormat="1" applyFont="1" applyBorder="1" applyAlignment="1">
      <alignment horizontal="center" vertical="center"/>
    </xf>
    <xf numFmtId="1" fontId="9" fillId="0" borderId="28" xfId="21" applyNumberFormat="1" applyFont="1" applyBorder="1" applyAlignment="1">
      <alignment horizontal="center" vertical="center"/>
    </xf>
    <xf numFmtId="1" fontId="1" fillId="0" borderId="39" xfId="21" applyNumberFormat="1" applyFont="1" applyBorder="1" applyAlignment="1">
      <alignment horizontal="center" vertical="center"/>
    </xf>
    <xf numFmtId="1" fontId="17" fillId="0" borderId="39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49" fontId="17" fillId="0" borderId="5" xfId="21" applyNumberFormat="1" applyFont="1" applyBorder="1" applyAlignment="1">
      <alignment horizontal="center" vertical="center"/>
    </xf>
    <xf numFmtId="49" fontId="17" fillId="0" borderId="6" xfId="21" applyNumberFormat="1" applyFont="1" applyBorder="1" applyAlignment="1">
      <alignment horizontal="center" vertical="center"/>
    </xf>
    <xf numFmtId="49" fontId="17" fillId="0" borderId="17" xfId="21" applyNumberFormat="1" applyFont="1" applyBorder="1" applyAlignment="1">
      <alignment horizontal="center" vertical="center"/>
    </xf>
    <xf numFmtId="49" fontId="17" fillId="0" borderId="8" xfId="21" applyNumberFormat="1" applyFont="1" applyBorder="1" applyAlignment="1">
      <alignment horizontal="center" vertical="center"/>
    </xf>
    <xf numFmtId="49" fontId="17" fillId="0" borderId="9" xfId="21" applyNumberFormat="1" applyFont="1" applyBorder="1" applyAlignment="1">
      <alignment horizontal="center" vertical="center"/>
    </xf>
    <xf numFmtId="49" fontId="17" fillId="0" borderId="18" xfId="21" applyNumberFormat="1" applyFont="1" applyBorder="1" applyAlignment="1">
      <alignment horizontal="center" vertical="center"/>
    </xf>
    <xf numFmtId="1" fontId="1" fillId="0" borderId="21" xfId="21" applyNumberFormat="1" applyFont="1" applyBorder="1" applyAlignment="1">
      <alignment horizontal="center" vertical="center"/>
    </xf>
    <xf numFmtId="49" fontId="32" fillId="0" borderId="38" xfId="21" applyNumberFormat="1" applyFont="1" applyBorder="1" applyAlignment="1">
      <alignment horizontal="center" vertical="center" wrapText="1"/>
    </xf>
    <xf numFmtId="49" fontId="32" fillId="0" borderId="29" xfId="21" applyNumberFormat="1" applyFont="1" applyBorder="1" applyAlignment="1">
      <alignment horizontal="center" vertical="center" wrapText="1"/>
    </xf>
    <xf numFmtId="49" fontId="32" fillId="0" borderId="30" xfId="21" applyNumberFormat="1" applyFont="1" applyBorder="1" applyAlignment="1">
      <alignment horizontal="center" vertical="center" wrapText="1"/>
    </xf>
    <xf numFmtId="49" fontId="32" fillId="0" borderId="39" xfId="21" applyNumberFormat="1" applyFont="1" applyBorder="1" applyAlignment="1">
      <alignment horizontal="center" vertical="center" wrapText="1"/>
    </xf>
    <xf numFmtId="49" fontId="32" fillId="0" borderId="2" xfId="21" applyNumberFormat="1" applyFont="1" applyBorder="1" applyAlignment="1">
      <alignment horizontal="center" vertical="center" wrapText="1"/>
    </xf>
    <xf numFmtId="49" fontId="32" fillId="0" borderId="28" xfId="21" applyNumberFormat="1" applyFont="1" applyBorder="1" applyAlignment="1">
      <alignment horizontal="center" vertical="center" wrapText="1"/>
    </xf>
    <xf numFmtId="1" fontId="12" fillId="0" borderId="2" xfId="21" applyNumberFormat="1" applyFont="1" applyBorder="1" applyAlignment="1">
      <alignment horizontal="center" vertical="center"/>
    </xf>
    <xf numFmtId="1" fontId="12" fillId="0" borderId="28" xfId="21" applyNumberFormat="1" applyFont="1" applyBorder="1" applyAlignment="1">
      <alignment horizontal="center" vertical="center"/>
    </xf>
    <xf numFmtId="1" fontId="41" fillId="0" borderId="32" xfId="21" applyNumberFormat="1" applyFont="1" applyBorder="1" applyAlignment="1">
      <alignment horizontal="center" vertical="center" wrapText="1"/>
    </xf>
    <xf numFmtId="1" fontId="42" fillId="0" borderId="6" xfId="21" applyNumberFormat="1" applyFont="1" applyBorder="1" applyAlignment="1">
      <alignment horizontal="center" vertical="center" wrapText="1"/>
    </xf>
    <xf numFmtId="1" fontId="42" fillId="0" borderId="19" xfId="21" applyNumberFormat="1" applyFont="1" applyBorder="1" applyAlignment="1">
      <alignment horizontal="center" vertical="center" wrapText="1"/>
    </xf>
    <xf numFmtId="1" fontId="42" fillId="0" borderId="12" xfId="21" applyNumberFormat="1" applyFont="1" applyBorder="1" applyAlignment="1">
      <alignment horizontal="center" vertical="center" wrapText="1"/>
    </xf>
    <xf numFmtId="1" fontId="42" fillId="0" borderId="0" xfId="21" applyNumberFormat="1" applyFont="1" applyAlignment="1">
      <alignment horizontal="center" vertical="center" wrapText="1"/>
    </xf>
    <xf numFmtId="1" fontId="42" fillId="0" borderId="1" xfId="21" applyNumberFormat="1" applyFont="1" applyBorder="1" applyAlignment="1">
      <alignment horizontal="center" vertical="center" wrapText="1"/>
    </xf>
    <xf numFmtId="1" fontId="42" fillId="0" borderId="31" xfId="21" applyNumberFormat="1" applyFont="1" applyBorder="1" applyAlignment="1">
      <alignment horizontal="center" vertical="center" wrapText="1"/>
    </xf>
    <xf numFmtId="1" fontId="42" fillId="0" borderId="9" xfId="21" applyNumberFormat="1" applyFont="1" applyBorder="1" applyAlignment="1">
      <alignment horizontal="center" vertical="center" wrapText="1"/>
    </xf>
    <xf numFmtId="1" fontId="42" fillId="0" borderId="16" xfId="21" applyNumberFormat="1" applyFont="1" applyBorder="1" applyAlignment="1">
      <alignment horizontal="center" vertical="center" wrapText="1"/>
    </xf>
    <xf numFmtId="49" fontId="1" fillId="0" borderId="5" xfId="21" applyNumberFormat="1" applyFont="1" applyBorder="1" applyAlignment="1">
      <alignment horizontal="center" vertical="center"/>
    </xf>
    <xf numFmtId="49" fontId="1" fillId="0" borderId="6" xfId="21" applyNumberFormat="1" applyFont="1" applyBorder="1" applyAlignment="1">
      <alignment horizontal="center" vertical="center"/>
    </xf>
    <xf numFmtId="49" fontId="1" fillId="0" borderId="17" xfId="21" applyNumberFormat="1" applyFont="1" applyBorder="1" applyAlignment="1">
      <alignment horizontal="center" vertical="center"/>
    </xf>
    <xf numFmtId="49" fontId="1" fillId="0" borderId="8" xfId="21" applyNumberFormat="1" applyFont="1" applyBorder="1" applyAlignment="1">
      <alignment horizontal="center" vertical="center"/>
    </xf>
    <xf numFmtId="49" fontId="1" fillId="0" borderId="9" xfId="21" applyNumberFormat="1" applyFont="1" applyBorder="1" applyAlignment="1">
      <alignment horizontal="center" vertical="center"/>
    </xf>
    <xf numFmtId="49" fontId="1" fillId="0" borderId="18" xfId="21" applyNumberFormat="1" applyFont="1" applyBorder="1" applyAlignment="1">
      <alignment horizontal="center" vertical="center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9" fillId="0" borderId="4" xfId="21" applyFont="1" applyBorder="1" applyAlignment="1">
      <alignment horizontal="center" vertical="center" wrapText="1"/>
    </xf>
    <xf numFmtId="0" fontId="39" fillId="0" borderId="23" xfId="21" applyFont="1" applyBorder="1" applyAlignment="1">
      <alignment horizontal="center" vertical="center" wrapText="1"/>
    </xf>
    <xf numFmtId="0" fontId="39" fillId="0" borderId="7" xfId="21" applyFont="1" applyBorder="1" applyAlignment="1">
      <alignment horizontal="center" vertical="center" wrapText="1"/>
    </xf>
    <xf numFmtId="0" fontId="39" fillId="0" borderId="0" xfId="21" applyFont="1" applyAlignment="1">
      <alignment horizontal="center" vertical="center" wrapText="1"/>
    </xf>
    <xf numFmtId="0" fontId="39" fillId="0" borderId="20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1" fontId="18" fillId="0" borderId="2" xfId="21" applyNumberFormat="1" applyFont="1" applyBorder="1" applyAlignment="1">
      <alignment horizontal="center" vertical="center"/>
    </xf>
    <xf numFmtId="1" fontId="18" fillId="0" borderId="28" xfId="21" applyNumberFormat="1" applyFont="1" applyBorder="1" applyAlignment="1">
      <alignment horizontal="center" vertical="center"/>
    </xf>
    <xf numFmtId="49" fontId="9" fillId="0" borderId="5" xfId="21" applyNumberFormat="1" applyFont="1" applyBorder="1" applyAlignment="1">
      <alignment horizontal="center" vertical="center"/>
    </xf>
    <xf numFmtId="49" fontId="9" fillId="0" borderId="6" xfId="21" applyNumberFormat="1" applyFont="1" applyBorder="1" applyAlignment="1">
      <alignment horizontal="center" vertical="center"/>
    </xf>
    <xf numFmtId="49" fontId="9" fillId="0" borderId="17" xfId="21" applyNumberFormat="1" applyFont="1" applyBorder="1" applyAlignment="1">
      <alignment horizontal="center" vertical="center"/>
    </xf>
    <xf numFmtId="49" fontId="9" fillId="0" borderId="8" xfId="21" applyNumberFormat="1" applyFont="1" applyBorder="1" applyAlignment="1">
      <alignment horizontal="center" vertical="center"/>
    </xf>
    <xf numFmtId="49" fontId="9" fillId="0" borderId="9" xfId="21" applyNumberFormat="1" applyFont="1" applyBorder="1" applyAlignment="1">
      <alignment horizontal="center" vertical="center"/>
    </xf>
    <xf numFmtId="49" fontId="9" fillId="0" borderId="18" xfId="21" applyNumberFormat="1" applyFont="1" applyBorder="1" applyAlignment="1">
      <alignment horizontal="center" vertical="center"/>
    </xf>
    <xf numFmtId="0" fontId="2" fillId="0" borderId="36" xfId="21" quotePrefix="1" applyBorder="1" applyAlignment="1">
      <alignment horizontal="center" vertical="center"/>
    </xf>
    <xf numFmtId="0" fontId="2" fillId="0" borderId="35" xfId="21" quotePrefix="1" applyBorder="1" applyAlignment="1">
      <alignment horizontal="center" vertical="center"/>
    </xf>
    <xf numFmtId="1" fontId="28" fillId="0" borderId="2" xfId="21" applyNumberFormat="1" applyFont="1" applyBorder="1" applyAlignment="1">
      <alignment horizontal="center" vertical="center" wrapText="1"/>
    </xf>
    <xf numFmtId="0" fontId="44" fillId="0" borderId="8" xfId="21" applyFont="1" applyBorder="1" applyAlignment="1">
      <alignment horizontal="center" vertical="center" wrapText="1"/>
    </xf>
    <xf numFmtId="0" fontId="44" fillId="0" borderId="9" xfId="21" applyFont="1" applyBorder="1" applyAlignment="1">
      <alignment horizontal="center" vertical="center" wrapText="1"/>
    </xf>
    <xf numFmtId="0" fontId="44" fillId="0" borderId="18" xfId="21" applyFont="1" applyBorder="1" applyAlignment="1">
      <alignment horizontal="center" vertical="center" wrapText="1"/>
    </xf>
    <xf numFmtId="1" fontId="7" fillId="0" borderId="5" xfId="21" applyNumberFormat="1" applyFont="1" applyBorder="1" applyAlignment="1">
      <alignment horizontal="center" vertical="center" wrapText="1"/>
    </xf>
    <xf numFmtId="1" fontId="35" fillId="0" borderId="2" xfId="21" applyNumberFormat="1" applyFont="1" applyBorder="1" applyAlignment="1">
      <alignment horizontal="center" vertical="center"/>
    </xf>
    <xf numFmtId="1" fontId="35" fillId="0" borderId="2" xfId="21" applyNumberFormat="1" applyFont="1" applyBorder="1" applyAlignment="1">
      <alignment horizontal="center" vertical="center" wrapText="1"/>
    </xf>
    <xf numFmtId="1" fontId="35" fillId="0" borderId="24" xfId="21" applyNumberFormat="1" applyFont="1" applyBorder="1" applyAlignment="1">
      <alignment horizontal="center" vertical="center"/>
    </xf>
    <xf numFmtId="1" fontId="35" fillId="0" borderId="25" xfId="21" applyNumberFormat="1" applyFont="1" applyBorder="1" applyAlignment="1">
      <alignment horizontal="center" vertical="center"/>
    </xf>
    <xf numFmtId="1" fontId="35" fillId="0" borderId="26" xfId="21" applyNumberFormat="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/>
    </xf>
    <xf numFmtId="0" fontId="29" fillId="3" borderId="40" xfId="37" applyFont="1" applyFill="1" applyBorder="1" applyAlignment="1">
      <alignment horizontal="left" vertical="center" wrapText="1" indent="2"/>
    </xf>
    <xf numFmtId="0" fontId="29" fillId="3" borderId="25" xfId="37" applyFont="1" applyFill="1" applyBorder="1" applyAlignment="1">
      <alignment horizontal="left" vertical="center" wrapText="1" indent="2"/>
    </xf>
    <xf numFmtId="0" fontId="29" fillId="3" borderId="26" xfId="37" applyFont="1" applyFill="1" applyBorder="1" applyAlignment="1">
      <alignment horizontal="left" vertical="center" wrapText="1" indent="2"/>
    </xf>
    <xf numFmtId="0" fontId="45" fillId="3" borderId="2" xfId="19" applyFont="1" applyFill="1" applyBorder="1" applyAlignment="1" applyProtection="1">
      <alignment horizontal="left" vertical="center" wrapText="1" indent="2"/>
      <protection locked="0"/>
    </xf>
    <xf numFmtId="10" fontId="51" fillId="3" borderId="2" xfId="19" applyNumberFormat="1" applyFont="1" applyFill="1" applyBorder="1" applyAlignment="1">
      <alignment horizontal="center" vertical="center" wrapText="1"/>
    </xf>
    <xf numFmtId="10" fontId="51" fillId="3" borderId="28" xfId="19" applyNumberFormat="1" applyFont="1" applyFill="1" applyBorder="1" applyAlignment="1">
      <alignment horizontal="center" vertical="center" wrapText="1"/>
    </xf>
    <xf numFmtId="0" fontId="36" fillId="0" borderId="39" xfId="37" applyFont="1" applyBorder="1" applyAlignment="1">
      <alignment horizontal="left" vertical="center" wrapText="1" indent="4"/>
    </xf>
    <xf numFmtId="0" fontId="36" fillId="0" borderId="2" xfId="37" applyFont="1" applyBorder="1" applyAlignment="1">
      <alignment horizontal="left" vertical="center" wrapText="1" indent="4"/>
    </xf>
    <xf numFmtId="0" fontId="22" fillId="0" borderId="2" xfId="19" applyFont="1" applyBorder="1" applyAlignment="1" applyProtection="1">
      <alignment horizontal="left" vertical="center" wrapText="1" indent="4"/>
      <protection locked="0"/>
    </xf>
    <xf numFmtId="10" fontId="23" fillId="0" borderId="2" xfId="19" applyNumberFormat="1" applyFont="1" applyBorder="1" applyAlignment="1">
      <alignment horizontal="center" vertical="center" wrapText="1"/>
    </xf>
    <xf numFmtId="10" fontId="23" fillId="0" borderId="28" xfId="19" applyNumberFormat="1" applyFont="1" applyBorder="1" applyAlignment="1">
      <alignment horizontal="center" vertical="center" wrapText="1"/>
    </xf>
    <xf numFmtId="0" fontId="52" fillId="2" borderId="39" xfId="37" applyFont="1" applyFill="1" applyBorder="1" applyAlignment="1">
      <alignment horizontal="left" vertical="center" wrapText="1" indent="3"/>
    </xf>
    <xf numFmtId="0" fontId="52" fillId="2" borderId="2" xfId="37" applyFont="1" applyFill="1" applyBorder="1" applyAlignment="1">
      <alignment horizontal="left" vertical="center" wrapText="1" indent="3"/>
    </xf>
    <xf numFmtId="0" fontId="53" fillId="2" borderId="2" xfId="19" applyFont="1" applyFill="1" applyBorder="1" applyAlignment="1" applyProtection="1">
      <alignment horizontal="left" vertical="center" wrapText="1" indent="3"/>
      <protection locked="0"/>
    </xf>
    <xf numFmtId="10" fontId="54" fillId="2" borderId="2" xfId="19" applyNumberFormat="1" applyFont="1" applyFill="1" applyBorder="1" applyAlignment="1">
      <alignment horizontal="center" vertical="center" wrapText="1"/>
    </xf>
    <xf numFmtId="10" fontId="54" fillId="2" borderId="28" xfId="19" applyNumberFormat="1" applyFont="1" applyFill="1" applyBorder="1" applyAlignment="1">
      <alignment horizontal="center" vertical="center" wrapText="1"/>
    </xf>
    <xf numFmtId="0" fontId="36" fillId="0" borderId="39" xfId="37" applyFont="1" applyBorder="1" applyAlignment="1">
      <alignment horizontal="left" vertical="center" wrapText="1" indent="3"/>
    </xf>
    <xf numFmtId="0" fontId="36" fillId="0" borderId="2" xfId="37" applyFont="1" applyBorder="1" applyAlignment="1">
      <alignment horizontal="left" vertical="center" wrapText="1" indent="3"/>
    </xf>
    <xf numFmtId="0" fontId="22" fillId="0" borderId="2" xfId="19" applyFont="1" applyBorder="1" applyAlignment="1" applyProtection="1">
      <alignment horizontal="left" vertical="center" wrapText="1" indent="3"/>
      <protection locked="0"/>
    </xf>
    <xf numFmtId="0" fontId="29" fillId="5" borderId="39" xfId="37" applyFont="1" applyFill="1" applyBorder="1" applyAlignment="1">
      <alignment horizontal="left" vertical="center" wrapText="1" indent="1"/>
    </xf>
    <xf numFmtId="0" fontId="29" fillId="5" borderId="2" xfId="37" applyFont="1" applyFill="1" applyBorder="1" applyAlignment="1">
      <alignment horizontal="left" vertical="center" wrapText="1" indent="1"/>
    </xf>
    <xf numFmtId="0" fontId="45" fillId="5" borderId="2" xfId="19" applyFont="1" applyFill="1" applyBorder="1" applyAlignment="1" applyProtection="1">
      <alignment horizontal="left" vertical="center" wrapText="1" indent="1"/>
      <protection locked="0"/>
    </xf>
    <xf numFmtId="10" fontId="51" fillId="5" borderId="2" xfId="19" applyNumberFormat="1" applyFont="1" applyFill="1" applyBorder="1" applyAlignment="1">
      <alignment horizontal="center" vertical="center" wrapText="1"/>
    </xf>
    <xf numFmtId="10" fontId="51" fillId="5" borderId="28" xfId="19" applyNumberFormat="1" applyFont="1" applyFill="1" applyBorder="1" applyAlignment="1">
      <alignment horizontal="center" vertical="center" wrapText="1"/>
    </xf>
    <xf numFmtId="0" fontId="29" fillId="3" borderId="39" xfId="37" applyFont="1" applyFill="1" applyBorder="1" applyAlignment="1">
      <alignment horizontal="left" vertical="center" wrapText="1" indent="2"/>
    </xf>
    <xf numFmtId="0" fontId="29" fillId="3" borderId="2" xfId="37" applyFont="1" applyFill="1" applyBorder="1" applyAlignment="1">
      <alignment horizontal="left" vertical="center" wrapText="1" indent="2"/>
    </xf>
    <xf numFmtId="0" fontId="48" fillId="4" borderId="39" xfId="37" applyFont="1" applyFill="1" applyBorder="1" applyAlignment="1">
      <alignment horizontal="left" vertical="center" wrapText="1"/>
    </xf>
    <xf numFmtId="0" fontId="48" fillId="4" borderId="2" xfId="37" applyFont="1" applyFill="1" applyBorder="1" applyAlignment="1">
      <alignment horizontal="left" vertical="center" wrapText="1"/>
    </xf>
    <xf numFmtId="0" fontId="49" fillId="4" borderId="2" xfId="19" applyFont="1" applyFill="1" applyBorder="1" applyAlignment="1" applyProtection="1">
      <alignment vertical="center" wrapText="1"/>
      <protection locked="0"/>
    </xf>
    <xf numFmtId="10" fontId="50" fillId="4" borderId="2" xfId="19" applyNumberFormat="1" applyFont="1" applyFill="1" applyBorder="1" applyAlignment="1">
      <alignment horizontal="center" vertical="center" wrapText="1"/>
    </xf>
    <xf numFmtId="10" fontId="50" fillId="4" borderId="28" xfId="19" applyNumberFormat="1" applyFont="1" applyFill="1" applyBorder="1" applyAlignment="1">
      <alignment horizontal="center" vertical="center" wrapText="1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9" fillId="0" borderId="32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2" fontId="2" fillId="0" borderId="34" xfId="21" quotePrefix="1" applyNumberFormat="1" applyBorder="1" applyAlignment="1">
      <alignment horizontal="center" vertical="center"/>
    </xf>
    <xf numFmtId="2" fontId="2" fillId="0" borderId="36" xfId="21" quotePrefix="1" applyNumberFormat="1" applyBorder="1" applyAlignment="1">
      <alignment horizontal="center" vertical="center"/>
    </xf>
    <xf numFmtId="2" fontId="2" fillId="0" borderId="35" xfId="21" quotePrefix="1" applyNumberFormat="1" applyBorder="1" applyAlignment="1">
      <alignment horizontal="center" vertical="center"/>
    </xf>
    <xf numFmtId="0" fontId="37" fillId="0" borderId="38" xfId="37" applyFont="1" applyBorder="1" applyAlignment="1">
      <alignment horizontal="center" vertical="center" wrapText="1"/>
    </xf>
    <xf numFmtId="0" fontId="37" fillId="0" borderId="29" xfId="37" applyFont="1" applyBorder="1" applyAlignment="1">
      <alignment horizontal="center" vertical="center" wrapText="1"/>
    </xf>
    <xf numFmtId="0" fontId="45" fillId="0" borderId="29" xfId="19" applyFont="1" applyBorder="1" applyAlignment="1" applyProtection="1">
      <alignment horizontal="center" vertical="center" wrapText="1"/>
      <protection locked="0"/>
    </xf>
    <xf numFmtId="49" fontId="45" fillId="0" borderId="29" xfId="19" applyNumberFormat="1" applyFont="1" applyBorder="1" applyAlignment="1">
      <alignment horizontal="center" vertical="center" wrapText="1"/>
    </xf>
    <xf numFmtId="49" fontId="45" fillId="0" borderId="30" xfId="19" applyNumberFormat="1" applyFont="1" applyBorder="1" applyAlignment="1">
      <alignment horizontal="center" vertical="center" wrapText="1"/>
    </xf>
    <xf numFmtId="10" fontId="23" fillId="0" borderId="24" xfId="19" applyNumberFormat="1" applyFont="1" applyBorder="1" applyAlignment="1">
      <alignment horizontal="center" vertical="center" wrapText="1"/>
    </xf>
    <xf numFmtId="10" fontId="23" fillId="0" borderId="25" xfId="19" applyNumberFormat="1" applyFont="1" applyBorder="1" applyAlignment="1">
      <alignment horizontal="center" vertical="center" wrapText="1"/>
    </xf>
    <xf numFmtId="10" fontId="23" fillId="0" borderId="27" xfId="19" applyNumberFormat="1" applyFont="1" applyBorder="1" applyAlignment="1">
      <alignment horizontal="center" vertical="center" wrapText="1"/>
    </xf>
    <xf numFmtId="0" fontId="22" fillId="0" borderId="34" xfId="19" applyFont="1" applyBorder="1" applyAlignment="1" applyProtection="1">
      <alignment horizontal="left" vertical="center" wrapText="1" indent="2"/>
      <protection locked="0"/>
    </xf>
    <xf numFmtId="0" fontId="22" fillId="0" borderId="36" xfId="19" applyFont="1" applyBorder="1" applyAlignment="1" applyProtection="1">
      <alignment horizontal="left" vertical="center" wrapText="1" indent="2"/>
      <protection locked="0"/>
    </xf>
    <xf numFmtId="0" fontId="22" fillId="0" borderId="35" xfId="19" applyFont="1" applyBorder="1" applyAlignment="1" applyProtection="1">
      <alignment horizontal="left" vertical="center" wrapText="1" indent="2"/>
      <protection locked="0"/>
    </xf>
    <xf numFmtId="0" fontId="36" fillId="0" borderId="42" xfId="37" applyFont="1" applyBorder="1" applyAlignment="1">
      <alignment horizontal="left" vertical="center" wrapText="1" indent="2"/>
    </xf>
    <xf numFmtId="0" fontId="36" fillId="0" borderId="36" xfId="37" applyFont="1" applyBorder="1" applyAlignment="1">
      <alignment horizontal="left" vertical="center" wrapText="1" indent="2"/>
    </xf>
    <xf numFmtId="0" fontId="36" fillId="0" borderId="35" xfId="37" applyFont="1" applyBorder="1" applyAlignment="1">
      <alignment horizontal="left" vertical="center" wrapText="1" indent="2"/>
    </xf>
    <xf numFmtId="10" fontId="23" fillId="0" borderId="34" xfId="19" applyNumberFormat="1" applyFont="1" applyBorder="1" applyAlignment="1">
      <alignment horizontal="center" vertical="center" wrapText="1"/>
    </xf>
    <xf numFmtId="10" fontId="23" fillId="0" borderId="36" xfId="19" applyNumberFormat="1" applyFont="1" applyBorder="1" applyAlignment="1">
      <alignment horizontal="center" vertical="center" wrapText="1"/>
    </xf>
    <xf numFmtId="10" fontId="23" fillId="0" borderId="35" xfId="19" applyNumberFormat="1" applyFont="1" applyBorder="1" applyAlignment="1">
      <alignment horizontal="center" vertical="center" wrapText="1"/>
    </xf>
    <xf numFmtId="10" fontId="23" fillId="0" borderId="41" xfId="19" applyNumberFormat="1" applyFont="1" applyBorder="1" applyAlignment="1">
      <alignment horizontal="center" vertical="center" wrapText="1"/>
    </xf>
    <xf numFmtId="0" fontId="45" fillId="3" borderId="24" xfId="19" applyFont="1" applyFill="1" applyBorder="1" applyAlignment="1" applyProtection="1">
      <alignment horizontal="left" vertical="center" wrapText="1" indent="2"/>
      <protection locked="0"/>
    </xf>
    <xf numFmtId="0" fontId="45" fillId="3" borderId="25" xfId="19" applyFont="1" applyFill="1" applyBorder="1" applyAlignment="1" applyProtection="1">
      <alignment horizontal="left" vertical="center" wrapText="1" indent="2"/>
      <protection locked="0"/>
    </xf>
    <xf numFmtId="0" fontId="45" fillId="3" borderId="26" xfId="19" applyFont="1" applyFill="1" applyBorder="1" applyAlignment="1" applyProtection="1">
      <alignment horizontal="left" vertical="center" wrapText="1" indent="2"/>
      <protection locked="0"/>
    </xf>
    <xf numFmtId="10" fontId="51" fillId="3" borderId="24" xfId="19" applyNumberFormat="1" applyFont="1" applyFill="1" applyBorder="1" applyAlignment="1">
      <alignment horizontal="center" vertical="center" wrapText="1"/>
    </xf>
    <xf numFmtId="10" fontId="51" fillId="3" borderId="25" xfId="19" applyNumberFormat="1" applyFont="1" applyFill="1" applyBorder="1" applyAlignment="1">
      <alignment horizontal="center" vertical="center" wrapText="1"/>
    </xf>
    <xf numFmtId="10" fontId="51" fillId="3" borderId="27" xfId="19" applyNumberFormat="1" applyFont="1" applyFill="1" applyBorder="1" applyAlignment="1">
      <alignment horizontal="center" vertical="center" wrapText="1"/>
    </xf>
  </cellXfs>
  <cellStyles count="48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1" xfId="45" xr:uid="{328FD2EE-6030-46CF-9E48-B8F091B29A8A}"/>
    <cellStyle name="Normal 12" xfId="47" xr:uid="{2F91EE73-F286-4556-BBE0-1531C7669C4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_ABBMDPLGP2802" xfId="37" xr:uid="{00000000-0005-0000-0000-000025000000}"/>
    <cellStyle name="Normal1" xfId="38" xr:uid="{00000000-0005-0000-0000-000026000000}"/>
    <cellStyle name="Normale_13057-01" xfId="39" xr:uid="{00000000-0005-0000-0000-000027000000}"/>
    <cellStyle name="STANDARD" xfId="40" xr:uid="{00000000-0005-0000-0000-000028000000}"/>
    <cellStyle name="Valuta (0)_13057-01" xfId="41" xr:uid="{00000000-0005-0000-0000-000029000000}"/>
    <cellStyle name="Valuta_13057-01" xfId="42" xr:uid="{00000000-0005-0000-0000-00002A000000}"/>
    <cellStyle name="Währung [0]_Sheet1" xfId="43" xr:uid="{00000000-0005-0000-0000-00002B000000}"/>
    <cellStyle name="Währung_Sheet1" xfId="44" xr:uid="{00000000-0005-0000-0000-00002C000000}"/>
    <cellStyle name="표준_VENDOR PRINT INDEX_1" xfId="46" xr:uid="{F62B96B7-BC20-4F4F-8274-D6E7C82191E8}"/>
  </cellStyles>
  <dxfs count="0"/>
  <tableStyles count="0" defaultTableStyle="TableStyleMedium9" defaultPivotStyle="PivotStyleLight16"/>
  <colors>
    <mruColors>
      <color rgb="FF0000FF"/>
      <color rgb="FF00FF0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134471</xdr:colOff>
      <xdr:row>0</xdr:row>
      <xdr:rowOff>201704</xdr:rowOff>
    </xdr:from>
    <xdr:to>
      <xdr:col>37</xdr:col>
      <xdr:colOff>219379</xdr:colOff>
      <xdr:row>3</xdr:row>
      <xdr:rowOff>168087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52883" y="201704"/>
          <a:ext cx="2090761" cy="10981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38100</xdr:colOff>
      <xdr:row>0</xdr:row>
      <xdr:rowOff>314325</xdr:rowOff>
    </xdr:from>
    <xdr:to>
      <xdr:col>37</xdr:col>
      <xdr:colOff>86644</xdr:colOff>
      <xdr:row>3</xdr:row>
      <xdr:rowOff>131908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62650" y="314325"/>
          <a:ext cx="1810669" cy="951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152399</xdr:colOff>
      <xdr:row>0</xdr:row>
      <xdr:rowOff>276225</xdr:rowOff>
    </xdr:from>
    <xdr:to>
      <xdr:col>38</xdr:col>
      <xdr:colOff>9525</xdr:colOff>
      <xdr:row>3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6174" y="276225"/>
          <a:ext cx="1809751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8"/>
  <sheetViews>
    <sheetView showGridLines="0" view="pageBreakPreview" topLeftCell="A19" zoomScale="85" zoomScaleNormal="100" zoomScaleSheetLayoutView="85" workbookViewId="0">
      <selection activeCell="K210" sqref="K210:AB210"/>
    </sheetView>
  </sheetViews>
  <sheetFormatPr defaultRowHeight="12.75"/>
  <cols>
    <col min="1" max="1" width="1.28515625" style="2" customWidth="1"/>
    <col min="2" max="2" width="4.7109375" style="2" customWidth="1"/>
    <col min="3" max="5" width="3" style="2" customWidth="1"/>
    <col min="6" max="6" width="1.42578125" style="2" customWidth="1"/>
    <col min="7" max="9" width="3" style="2" customWidth="1"/>
    <col min="10" max="10" width="2.42578125" style="2" customWidth="1"/>
    <col min="11" max="11" width="2.14062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57031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5.28515625" style="2" customWidth="1"/>
    <col min="29" max="31" width="3" style="2" customWidth="1"/>
    <col min="32" max="32" width="6.5703125" style="2" customWidth="1"/>
    <col min="33" max="36" width="3" style="2" customWidth="1"/>
    <col min="37" max="37" width="2.28515625" style="2" customWidth="1"/>
    <col min="38" max="38" width="4.7109375" style="2" customWidth="1"/>
    <col min="39" max="39" width="1" style="2" customWidth="1"/>
    <col min="40" max="16384" width="9.140625" style="2"/>
  </cols>
  <sheetData>
    <row r="1" spans="1:40" ht="61.5" customHeight="1">
      <c r="A1" s="51" t="s">
        <v>19</v>
      </c>
      <c r="B1" s="38"/>
      <c r="C1" s="38"/>
      <c r="D1" s="38"/>
      <c r="E1" s="38"/>
      <c r="F1" s="38"/>
      <c r="G1" s="38"/>
      <c r="H1" s="38"/>
      <c r="I1" s="38"/>
      <c r="J1" s="39"/>
      <c r="K1" s="151" t="s">
        <v>103</v>
      </c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3"/>
      <c r="AC1" s="43"/>
      <c r="AD1" s="44"/>
      <c r="AE1" s="44"/>
      <c r="AF1" s="44"/>
      <c r="AG1" s="44"/>
      <c r="AH1" s="44"/>
      <c r="AI1" s="44"/>
      <c r="AJ1" s="44"/>
      <c r="AK1" s="44"/>
      <c r="AL1" s="45"/>
      <c r="AM1"/>
      <c r="AN1" s="1"/>
    </row>
    <row r="2" spans="1:40" ht="15" customHeight="1">
      <c r="A2" s="51"/>
      <c r="B2" s="24"/>
      <c r="C2" s="24"/>
      <c r="D2" s="24"/>
      <c r="E2" s="24"/>
      <c r="F2" s="24"/>
      <c r="G2" s="24"/>
      <c r="H2" s="24"/>
      <c r="I2" s="24"/>
      <c r="J2" s="40"/>
      <c r="K2" s="154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6"/>
      <c r="AC2" s="46"/>
      <c r="AD2"/>
      <c r="AE2"/>
      <c r="AF2"/>
      <c r="AG2"/>
      <c r="AH2"/>
      <c r="AI2"/>
      <c r="AJ2"/>
      <c r="AK2"/>
      <c r="AL2" s="47"/>
      <c r="AM2"/>
      <c r="AN2" s="3"/>
    </row>
    <row r="3" spans="1:40" ht="12.75" customHeight="1">
      <c r="A3" s="51"/>
      <c r="B3" s="24"/>
      <c r="C3" s="24"/>
      <c r="D3" s="24"/>
      <c r="E3" s="24"/>
      <c r="F3" s="24"/>
      <c r="G3" s="24"/>
      <c r="H3" s="24"/>
      <c r="I3" s="24"/>
      <c r="J3" s="40"/>
      <c r="K3" s="154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6"/>
      <c r="AC3" s="46"/>
      <c r="AD3"/>
      <c r="AE3"/>
      <c r="AF3"/>
      <c r="AG3"/>
      <c r="AH3"/>
      <c r="AI3"/>
      <c r="AJ3"/>
      <c r="AK3"/>
      <c r="AL3" s="47"/>
      <c r="AM3"/>
      <c r="AN3" s="3"/>
    </row>
    <row r="4" spans="1:40" ht="13.5" customHeight="1">
      <c r="A4" s="51"/>
      <c r="B4" s="24"/>
      <c r="C4" s="24"/>
      <c r="D4" s="24"/>
      <c r="E4" s="24"/>
      <c r="F4" s="24"/>
      <c r="G4" s="24"/>
      <c r="H4" s="24"/>
      <c r="I4" s="24"/>
      <c r="J4" s="40"/>
      <c r="K4" s="157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9"/>
      <c r="AC4" s="46"/>
      <c r="AD4"/>
      <c r="AE4"/>
      <c r="AF4"/>
      <c r="AG4"/>
      <c r="AH4"/>
      <c r="AI4"/>
      <c r="AJ4"/>
      <c r="AK4"/>
      <c r="AL4" s="47"/>
      <c r="AM4"/>
      <c r="AN4" s="3"/>
    </row>
    <row r="5" spans="1:40" ht="11.25" customHeight="1">
      <c r="A5" s="51"/>
      <c r="B5" s="24"/>
      <c r="C5" s="24"/>
      <c r="D5" s="24"/>
      <c r="E5" s="24"/>
      <c r="F5" s="24"/>
      <c r="G5" s="24"/>
      <c r="H5" s="24"/>
      <c r="I5" s="24"/>
      <c r="J5" s="40"/>
      <c r="K5" s="67" t="s">
        <v>42</v>
      </c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9"/>
      <c r="AC5" s="46"/>
      <c r="AD5"/>
      <c r="AE5"/>
      <c r="AF5"/>
      <c r="AG5"/>
      <c r="AH5"/>
      <c r="AI5"/>
      <c r="AJ5"/>
      <c r="AK5"/>
      <c r="AL5" s="47"/>
      <c r="AM5"/>
      <c r="AN5" s="3"/>
    </row>
    <row r="6" spans="1:40" ht="6.75" customHeight="1">
      <c r="A6" s="51"/>
      <c r="B6" s="41"/>
      <c r="C6" s="41"/>
      <c r="D6" s="41"/>
      <c r="E6" s="41"/>
      <c r="F6" s="41"/>
      <c r="G6" s="41"/>
      <c r="H6" s="41"/>
      <c r="I6" s="41"/>
      <c r="J6" s="42"/>
      <c r="K6" s="70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2"/>
      <c r="AC6" s="48"/>
      <c r="AD6" s="49"/>
      <c r="AE6" s="49"/>
      <c r="AF6" s="49"/>
      <c r="AG6" s="49"/>
      <c r="AH6" s="49"/>
      <c r="AI6" s="49"/>
      <c r="AJ6" s="49"/>
      <c r="AK6" s="49"/>
      <c r="AL6" s="50"/>
      <c r="AM6"/>
      <c r="AN6" s="3"/>
    </row>
    <row r="7" spans="1:40" ht="18.75" customHeight="1">
      <c r="A7" s="14"/>
      <c r="B7" s="102" t="s">
        <v>6</v>
      </c>
      <c r="C7" s="103"/>
      <c r="D7" s="103"/>
      <c r="E7" s="103"/>
      <c r="F7" s="103"/>
      <c r="G7" s="103"/>
      <c r="H7" s="103"/>
      <c r="I7" s="103"/>
      <c r="J7" s="104"/>
      <c r="K7" s="81" t="s">
        <v>7</v>
      </c>
      <c r="L7" s="81"/>
      <c r="M7" s="81" t="s">
        <v>8</v>
      </c>
      <c r="N7" s="81"/>
      <c r="O7" s="81" t="s">
        <v>9</v>
      </c>
      <c r="P7" s="81"/>
      <c r="Q7" s="81" t="s">
        <v>10</v>
      </c>
      <c r="R7" s="81"/>
      <c r="S7" s="81" t="s">
        <v>11</v>
      </c>
      <c r="T7" s="81"/>
      <c r="U7" s="81" t="s">
        <v>12</v>
      </c>
      <c r="V7" s="81"/>
      <c r="W7" s="82" t="s">
        <v>13</v>
      </c>
      <c r="X7" s="82"/>
      <c r="Y7" s="82"/>
      <c r="Z7" s="81" t="s">
        <v>14</v>
      </c>
      <c r="AA7" s="81"/>
      <c r="AB7" s="81"/>
      <c r="AC7" s="94" t="s">
        <v>341</v>
      </c>
      <c r="AD7" s="95"/>
      <c r="AE7" s="95"/>
      <c r="AF7" s="95"/>
      <c r="AG7" s="95"/>
      <c r="AH7" s="95"/>
      <c r="AI7" s="95"/>
      <c r="AJ7" s="95"/>
      <c r="AK7" s="95"/>
      <c r="AL7" s="96"/>
      <c r="AM7" s="25"/>
    </row>
    <row r="8" spans="1:40" ht="21" customHeight="1" thickBot="1">
      <c r="A8" s="52"/>
      <c r="B8" s="100" t="s">
        <v>21</v>
      </c>
      <c r="C8" s="100"/>
      <c r="D8" s="100"/>
      <c r="E8" s="100"/>
      <c r="F8" s="100"/>
      <c r="G8" s="100"/>
      <c r="H8" s="100"/>
      <c r="I8" s="100"/>
      <c r="J8" s="101"/>
      <c r="K8" s="85" t="s">
        <v>22</v>
      </c>
      <c r="L8" s="86"/>
      <c r="M8" s="83" t="s">
        <v>28</v>
      </c>
      <c r="N8" s="84"/>
      <c r="O8" s="85" t="s">
        <v>38</v>
      </c>
      <c r="P8" s="86"/>
      <c r="Q8" s="83" t="s">
        <v>29</v>
      </c>
      <c r="R8" s="84"/>
      <c r="S8" s="85" t="s">
        <v>101</v>
      </c>
      <c r="T8" s="86"/>
      <c r="U8" s="85" t="s">
        <v>102</v>
      </c>
      <c r="V8" s="86"/>
      <c r="W8" s="88" t="s">
        <v>40</v>
      </c>
      <c r="X8" s="89"/>
      <c r="Y8" s="90"/>
      <c r="Z8" s="85" t="s">
        <v>31</v>
      </c>
      <c r="AA8" s="87"/>
      <c r="AB8" s="86"/>
      <c r="AC8" s="97"/>
      <c r="AD8" s="98"/>
      <c r="AE8" s="98"/>
      <c r="AF8" s="98"/>
      <c r="AG8" s="98"/>
      <c r="AH8" s="98"/>
      <c r="AI8" s="98"/>
      <c r="AJ8" s="98"/>
      <c r="AK8" s="98"/>
      <c r="AL8" s="99"/>
      <c r="AM8" s="25"/>
    </row>
    <row r="9" spans="1:40" ht="15" customHeight="1" thickBot="1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</row>
    <row r="10" spans="1:40" ht="23.1" customHeight="1">
      <c r="A10" s="31"/>
      <c r="B10" s="122" t="s">
        <v>17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4"/>
      <c r="AM10" s="28"/>
    </row>
    <row r="11" spans="1:40" ht="23.1" customHeight="1">
      <c r="A11" s="28"/>
      <c r="B11" s="125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7"/>
      <c r="AM11" s="28"/>
    </row>
    <row r="12" spans="1:40" ht="23.1" customHeight="1">
      <c r="A12" s="28"/>
      <c r="B12" s="125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7"/>
      <c r="AM12" s="28"/>
    </row>
    <row r="13" spans="1:40" ht="23.1" customHeight="1">
      <c r="A13" s="28"/>
      <c r="B13" s="125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7"/>
      <c r="AM13" s="28"/>
    </row>
    <row r="14" spans="1:40" ht="23.1" customHeight="1">
      <c r="A14" s="28"/>
      <c r="B14" s="125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7"/>
      <c r="AM14" s="28"/>
    </row>
    <row r="15" spans="1:40" ht="23.1" customHeight="1">
      <c r="A15" s="28"/>
      <c r="B15" s="125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7"/>
      <c r="AM15" s="28"/>
    </row>
    <row r="16" spans="1:40" ht="23.1" customHeight="1">
      <c r="A16" s="28"/>
      <c r="B16" s="125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7"/>
      <c r="AM16" s="28"/>
    </row>
    <row r="17" spans="1:39" ht="23.1" customHeight="1">
      <c r="A17" s="28"/>
      <c r="B17" s="130" t="s">
        <v>99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2"/>
      <c r="AM17" s="28"/>
    </row>
    <row r="18" spans="1:39" ht="23.1" customHeight="1">
      <c r="A18" s="28"/>
      <c r="B18" s="133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5"/>
      <c r="AM18" s="28"/>
    </row>
    <row r="19" spans="1:39" ht="23.1" customHeight="1">
      <c r="A19" s="28"/>
      <c r="B19" s="133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5"/>
      <c r="AM19" s="28"/>
    </row>
    <row r="20" spans="1:39" ht="23.1" customHeight="1">
      <c r="A20" s="28"/>
      <c r="B20" s="133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5"/>
      <c r="AM20" s="28"/>
    </row>
    <row r="21" spans="1:39" ht="23.1" customHeight="1">
      <c r="A21" s="29"/>
      <c r="B21" s="133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5"/>
      <c r="AM21" s="5"/>
    </row>
    <row r="22" spans="1:39" ht="23.1" customHeight="1">
      <c r="A22" s="5"/>
      <c r="B22" s="133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5"/>
      <c r="AM22" s="5"/>
    </row>
    <row r="23" spans="1:39" ht="23.1" customHeight="1">
      <c r="A23" s="5"/>
      <c r="B23" s="133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5"/>
      <c r="AM23" s="5"/>
    </row>
    <row r="24" spans="1:39" ht="178.5" customHeight="1">
      <c r="A24" s="5"/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8"/>
      <c r="AM24" s="5"/>
    </row>
    <row r="25" spans="1:39" ht="23.1" customHeight="1">
      <c r="A25" s="5"/>
      <c r="B25" s="108"/>
      <c r="C25" s="73"/>
      <c r="D25" s="73"/>
      <c r="E25" s="73"/>
      <c r="F25" s="73"/>
      <c r="G25" s="139"/>
      <c r="H25" s="140"/>
      <c r="I25" s="140"/>
      <c r="J25" s="140"/>
      <c r="K25" s="141"/>
      <c r="L25" s="111"/>
      <c r="M25" s="111"/>
      <c r="N25" s="111"/>
      <c r="O25" s="111"/>
      <c r="P25" s="111"/>
      <c r="Q25" s="112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73"/>
      <c r="AH25" s="73"/>
      <c r="AI25" s="73"/>
      <c r="AJ25" s="73"/>
      <c r="AK25" s="73"/>
      <c r="AL25" s="74"/>
      <c r="AM25" s="5"/>
    </row>
    <row r="26" spans="1:39" ht="23.1" customHeight="1">
      <c r="A26" s="5"/>
      <c r="B26" s="108"/>
      <c r="C26" s="73"/>
      <c r="D26" s="73"/>
      <c r="E26" s="73"/>
      <c r="F26" s="73"/>
      <c r="G26" s="142"/>
      <c r="H26" s="143"/>
      <c r="I26" s="143"/>
      <c r="J26" s="143"/>
      <c r="K26" s="144"/>
      <c r="L26" s="113"/>
      <c r="M26" s="113"/>
      <c r="N26" s="113"/>
      <c r="O26" s="113"/>
      <c r="P26" s="113"/>
      <c r="Q26" s="114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4"/>
      <c r="AM26" s="5"/>
    </row>
    <row r="27" spans="1:39" ht="23.1" customHeight="1">
      <c r="A27" s="5"/>
      <c r="B27" s="109"/>
      <c r="C27" s="110"/>
      <c r="D27" s="110"/>
      <c r="E27" s="110"/>
      <c r="F27" s="110"/>
      <c r="G27" s="115"/>
      <c r="H27" s="116"/>
      <c r="I27" s="116"/>
      <c r="J27" s="116"/>
      <c r="K27" s="117"/>
      <c r="L27" s="145"/>
      <c r="M27" s="146"/>
      <c r="N27" s="146"/>
      <c r="O27" s="146"/>
      <c r="P27" s="146"/>
      <c r="Q27" s="147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7"/>
      <c r="AM27" s="5"/>
    </row>
    <row r="28" spans="1:39" ht="4.5" customHeight="1">
      <c r="A28" s="5"/>
      <c r="B28" s="109"/>
      <c r="C28" s="110"/>
      <c r="D28" s="110"/>
      <c r="E28" s="110"/>
      <c r="F28" s="110"/>
      <c r="G28" s="118"/>
      <c r="H28" s="119"/>
      <c r="I28" s="119"/>
      <c r="J28" s="119"/>
      <c r="K28" s="120"/>
      <c r="L28" s="148"/>
      <c r="M28" s="149"/>
      <c r="N28" s="149"/>
      <c r="O28" s="149"/>
      <c r="P28" s="149"/>
      <c r="Q28" s="150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7"/>
      <c r="AM28" s="5"/>
    </row>
    <row r="29" spans="1:39" ht="23.1" customHeight="1">
      <c r="A29" s="5"/>
      <c r="B29" s="109"/>
      <c r="C29" s="110"/>
      <c r="D29" s="110"/>
      <c r="E29" s="110"/>
      <c r="F29" s="110"/>
      <c r="G29" s="115"/>
      <c r="H29" s="116"/>
      <c r="I29" s="116"/>
      <c r="J29" s="116"/>
      <c r="K29" s="117"/>
      <c r="L29" s="145"/>
      <c r="M29" s="146"/>
      <c r="N29" s="146"/>
      <c r="O29" s="146"/>
      <c r="P29" s="146"/>
      <c r="Q29" s="147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28"/>
      <c r="AH29" s="128"/>
      <c r="AI29" s="128"/>
      <c r="AJ29" s="128"/>
      <c r="AK29" s="128"/>
      <c r="AL29" s="129"/>
      <c r="AM29" s="5"/>
    </row>
    <row r="30" spans="1:39" ht="3" customHeight="1">
      <c r="A30" s="5"/>
      <c r="B30" s="109"/>
      <c r="C30" s="110"/>
      <c r="D30" s="110"/>
      <c r="E30" s="110"/>
      <c r="F30" s="110"/>
      <c r="G30" s="118"/>
      <c r="H30" s="119"/>
      <c r="I30" s="119"/>
      <c r="J30" s="119"/>
      <c r="K30" s="120"/>
      <c r="L30" s="148"/>
      <c r="M30" s="149"/>
      <c r="N30" s="149"/>
      <c r="O30" s="149"/>
      <c r="P30" s="149"/>
      <c r="Q30" s="150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28"/>
      <c r="AH30" s="128"/>
      <c r="AI30" s="128"/>
      <c r="AJ30" s="128"/>
      <c r="AK30" s="128"/>
      <c r="AL30" s="129"/>
      <c r="AM30" s="5"/>
    </row>
    <row r="31" spans="1:39" ht="23.1" customHeight="1">
      <c r="A31" s="5"/>
      <c r="B31" s="109"/>
      <c r="C31" s="110"/>
      <c r="D31" s="110"/>
      <c r="E31" s="110"/>
      <c r="F31" s="110"/>
      <c r="G31" s="115"/>
      <c r="H31" s="116"/>
      <c r="I31" s="116"/>
      <c r="J31" s="116"/>
      <c r="K31" s="117"/>
      <c r="L31" s="145"/>
      <c r="M31" s="146"/>
      <c r="N31" s="146"/>
      <c r="O31" s="146"/>
      <c r="P31" s="146"/>
      <c r="Q31" s="147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28"/>
      <c r="AH31" s="128"/>
      <c r="AI31" s="128"/>
      <c r="AJ31" s="128"/>
      <c r="AK31" s="128"/>
      <c r="AL31" s="129"/>
      <c r="AM31" s="5"/>
    </row>
    <row r="32" spans="1:39" ht="5.25" customHeight="1">
      <c r="A32" s="5"/>
      <c r="B32" s="109"/>
      <c r="C32" s="110"/>
      <c r="D32" s="110"/>
      <c r="E32" s="110"/>
      <c r="F32" s="110"/>
      <c r="G32" s="118"/>
      <c r="H32" s="119"/>
      <c r="I32" s="119"/>
      <c r="J32" s="119"/>
      <c r="K32" s="120"/>
      <c r="L32" s="148"/>
      <c r="M32" s="149"/>
      <c r="N32" s="149"/>
      <c r="O32" s="149"/>
      <c r="P32" s="149"/>
      <c r="Q32" s="150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28"/>
      <c r="AH32" s="128"/>
      <c r="AI32" s="128"/>
      <c r="AJ32" s="128"/>
      <c r="AK32" s="128"/>
      <c r="AL32" s="129"/>
      <c r="AM32" s="5"/>
    </row>
    <row r="33" spans="1:39" ht="20.25" customHeight="1">
      <c r="A33" s="5"/>
      <c r="B33" s="109"/>
      <c r="C33" s="110"/>
      <c r="D33" s="110"/>
      <c r="E33" s="110"/>
      <c r="F33" s="110"/>
      <c r="G33" s="115"/>
      <c r="H33" s="116"/>
      <c r="I33" s="116"/>
      <c r="J33" s="116"/>
      <c r="K33" s="117"/>
      <c r="L33" s="145"/>
      <c r="M33" s="146"/>
      <c r="N33" s="146"/>
      <c r="O33" s="146"/>
      <c r="P33" s="146"/>
      <c r="Q33" s="147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28"/>
      <c r="AH33" s="128"/>
      <c r="AI33" s="128"/>
      <c r="AJ33" s="128"/>
      <c r="AK33" s="128"/>
      <c r="AL33" s="129"/>
      <c r="AM33" s="5"/>
    </row>
    <row r="34" spans="1:39" ht="4.5" customHeight="1">
      <c r="A34" s="5"/>
      <c r="B34" s="109"/>
      <c r="C34" s="110"/>
      <c r="D34" s="110"/>
      <c r="E34" s="110"/>
      <c r="F34" s="110"/>
      <c r="G34" s="118"/>
      <c r="H34" s="119"/>
      <c r="I34" s="119"/>
      <c r="J34" s="119"/>
      <c r="K34" s="120"/>
      <c r="L34" s="148"/>
      <c r="M34" s="149"/>
      <c r="N34" s="149"/>
      <c r="O34" s="149"/>
      <c r="P34" s="149"/>
      <c r="Q34" s="150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28"/>
      <c r="AH34" s="128"/>
      <c r="AI34" s="128"/>
      <c r="AJ34" s="128"/>
      <c r="AK34" s="128"/>
      <c r="AL34" s="129"/>
      <c r="AM34" s="5"/>
    </row>
    <row r="35" spans="1:39" ht="20.25" customHeight="1">
      <c r="A35" s="5"/>
      <c r="B35" s="109" t="s">
        <v>31</v>
      </c>
      <c r="C35" s="110"/>
      <c r="D35" s="110"/>
      <c r="E35" s="110"/>
      <c r="F35" s="110"/>
      <c r="G35" s="162" t="s">
        <v>363</v>
      </c>
      <c r="H35" s="163"/>
      <c r="I35" s="163"/>
      <c r="J35" s="163"/>
      <c r="K35" s="164"/>
      <c r="L35" s="145" t="s">
        <v>100</v>
      </c>
      <c r="M35" s="146"/>
      <c r="N35" s="146"/>
      <c r="O35" s="146"/>
      <c r="P35" s="146"/>
      <c r="Q35" s="147"/>
      <c r="R35" s="110" t="s">
        <v>38</v>
      </c>
      <c r="S35" s="110"/>
      <c r="T35" s="110"/>
      <c r="U35" s="110"/>
      <c r="V35" s="110"/>
      <c r="W35" s="110" t="s">
        <v>36</v>
      </c>
      <c r="X35" s="110"/>
      <c r="Y35" s="110"/>
      <c r="Z35" s="110"/>
      <c r="AA35" s="110"/>
      <c r="AB35" s="110" t="s">
        <v>37</v>
      </c>
      <c r="AC35" s="110"/>
      <c r="AD35" s="110"/>
      <c r="AE35" s="110"/>
      <c r="AF35" s="110"/>
      <c r="AG35" s="160"/>
      <c r="AH35" s="160"/>
      <c r="AI35" s="160"/>
      <c r="AJ35" s="160"/>
      <c r="AK35" s="160"/>
      <c r="AL35" s="161"/>
      <c r="AM35" s="5"/>
    </row>
    <row r="36" spans="1:39" ht="4.5" customHeight="1">
      <c r="A36" s="5"/>
      <c r="B36" s="109"/>
      <c r="C36" s="110"/>
      <c r="D36" s="110"/>
      <c r="E36" s="110"/>
      <c r="F36" s="110"/>
      <c r="G36" s="165"/>
      <c r="H36" s="166"/>
      <c r="I36" s="166"/>
      <c r="J36" s="166"/>
      <c r="K36" s="167"/>
      <c r="L36" s="148"/>
      <c r="M36" s="149"/>
      <c r="N36" s="149"/>
      <c r="O36" s="149"/>
      <c r="P36" s="149"/>
      <c r="Q36" s="15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60"/>
      <c r="AH36" s="160"/>
      <c r="AI36" s="160"/>
      <c r="AJ36" s="160"/>
      <c r="AK36" s="160"/>
      <c r="AL36" s="161"/>
      <c r="AM36" s="5"/>
    </row>
    <row r="37" spans="1:39" ht="20.25" customHeight="1">
      <c r="A37" s="5"/>
      <c r="B37" s="108" t="s">
        <v>0</v>
      </c>
      <c r="C37" s="73"/>
      <c r="D37" s="73"/>
      <c r="E37" s="73"/>
      <c r="F37" s="73"/>
      <c r="G37" s="75" t="s">
        <v>2</v>
      </c>
      <c r="H37" s="76"/>
      <c r="I37" s="76"/>
      <c r="J37" s="76"/>
      <c r="K37" s="77"/>
      <c r="L37" s="75" t="s">
        <v>15</v>
      </c>
      <c r="M37" s="76"/>
      <c r="N37" s="76"/>
      <c r="O37" s="76"/>
      <c r="P37" s="76"/>
      <c r="Q37" s="77"/>
      <c r="R37" s="73" t="s">
        <v>1</v>
      </c>
      <c r="S37" s="73"/>
      <c r="T37" s="73"/>
      <c r="U37" s="73"/>
      <c r="V37" s="73"/>
      <c r="W37" s="73" t="s">
        <v>3</v>
      </c>
      <c r="X37" s="73"/>
      <c r="Y37" s="73"/>
      <c r="Z37" s="73"/>
      <c r="AA37" s="73"/>
      <c r="AB37" s="73" t="s">
        <v>4</v>
      </c>
      <c r="AC37" s="73"/>
      <c r="AD37" s="73"/>
      <c r="AE37" s="73"/>
      <c r="AF37" s="73"/>
      <c r="AG37" s="73" t="s">
        <v>23</v>
      </c>
      <c r="AH37" s="73"/>
      <c r="AI37" s="73"/>
      <c r="AJ37" s="73"/>
      <c r="AK37" s="73"/>
      <c r="AL37" s="74"/>
      <c r="AM37" s="5"/>
    </row>
    <row r="38" spans="1:39" ht="4.5" customHeight="1">
      <c r="A38" s="5"/>
      <c r="B38" s="108"/>
      <c r="C38" s="73"/>
      <c r="D38" s="73"/>
      <c r="E38" s="73"/>
      <c r="F38" s="73"/>
      <c r="G38" s="78"/>
      <c r="H38" s="79"/>
      <c r="I38" s="79"/>
      <c r="J38" s="79"/>
      <c r="K38" s="80"/>
      <c r="L38" s="78"/>
      <c r="M38" s="79"/>
      <c r="N38" s="79"/>
      <c r="O38" s="79"/>
      <c r="P38" s="79"/>
      <c r="Q38" s="80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4"/>
      <c r="AM38" s="5"/>
    </row>
    <row r="39" spans="1:39" ht="23.1" customHeight="1">
      <c r="A39" s="32"/>
      <c r="B39" s="33"/>
      <c r="C39" s="37"/>
      <c r="D39" s="34"/>
      <c r="E39" s="34"/>
      <c r="F39" s="34"/>
      <c r="G39" s="34"/>
      <c r="H39" s="34"/>
      <c r="I39" s="34"/>
      <c r="J39" s="34"/>
      <c r="K39" s="34"/>
      <c r="L39" s="36" t="s">
        <v>24</v>
      </c>
      <c r="M39" s="34"/>
      <c r="N39" s="34"/>
      <c r="O39" s="34"/>
      <c r="P39" s="34"/>
      <c r="Q39" s="34"/>
      <c r="R39" s="34" t="s">
        <v>30</v>
      </c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5"/>
      <c r="AM39" s="30"/>
    </row>
    <row r="40" spans="1:39" ht="23.1" customHeight="1">
      <c r="A40" s="6"/>
      <c r="B40" s="26" t="s">
        <v>5</v>
      </c>
      <c r="C40" s="15"/>
      <c r="D40" s="16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2"/>
      <c r="AM40" s="11"/>
    </row>
    <row r="41" spans="1:39" ht="22.5" customHeight="1">
      <c r="A41" s="6"/>
      <c r="B41" s="27"/>
      <c r="C41" s="16"/>
      <c r="D41" s="16"/>
      <c r="E41" s="91" t="s">
        <v>25</v>
      </c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2"/>
      <c r="AM41" s="11"/>
    </row>
    <row r="42" spans="1:39" ht="22.5" customHeight="1">
      <c r="A42" s="6"/>
      <c r="B42" s="27"/>
      <c r="C42" s="16"/>
      <c r="D42" s="16"/>
      <c r="E42" s="91" t="s">
        <v>26</v>
      </c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2"/>
      <c r="AM42" s="11"/>
    </row>
    <row r="43" spans="1:39" ht="22.5" customHeight="1">
      <c r="A43" s="6"/>
      <c r="B43" s="27"/>
      <c r="C43" s="16"/>
      <c r="D43" s="16"/>
      <c r="E43" s="91" t="s">
        <v>27</v>
      </c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53"/>
    </row>
    <row r="44" spans="1:39" ht="22.5" customHeight="1">
      <c r="A44" s="6"/>
      <c r="B44" s="27"/>
      <c r="C44" s="16"/>
      <c r="D44" s="16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53"/>
    </row>
    <row r="45" spans="1:39" ht="22.5" customHeight="1">
      <c r="A45" s="6"/>
      <c r="B45" s="17"/>
      <c r="C45" s="12"/>
      <c r="D45" s="12"/>
      <c r="E45" s="12"/>
      <c r="F45" s="12"/>
      <c r="G45" s="12"/>
      <c r="H45" s="12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8"/>
      <c r="AM45" s="11"/>
    </row>
    <row r="46" spans="1:39">
      <c r="B46" s="19"/>
      <c r="AL46" s="14"/>
    </row>
    <row r="47" spans="1:39" ht="13.5" thickBo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9" ht="9.75" customHeight="1"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</row>
  </sheetData>
  <mergeCells count="82">
    <mergeCell ref="K1:AB4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3:AF34"/>
    <mergeCell ref="AB35:AF36"/>
    <mergeCell ref="L31:Q32"/>
    <mergeCell ref="L37:Q38"/>
    <mergeCell ref="R37:V38"/>
    <mergeCell ref="W37:AA38"/>
    <mergeCell ref="B33:F34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L29:Q30"/>
    <mergeCell ref="G33:K34"/>
    <mergeCell ref="L33:Q34"/>
    <mergeCell ref="R33:V34"/>
    <mergeCell ref="AG31:AL32"/>
    <mergeCell ref="R31:V32"/>
    <mergeCell ref="W31:AA32"/>
    <mergeCell ref="AB31:AF32"/>
    <mergeCell ref="G31:K32"/>
    <mergeCell ref="AG33:AL34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C7:AL8"/>
    <mergeCell ref="B8:J8"/>
    <mergeCell ref="M7:N7"/>
    <mergeCell ref="B7:J7"/>
    <mergeCell ref="K8:L8"/>
    <mergeCell ref="M8:N8"/>
    <mergeCell ref="K7:L7"/>
    <mergeCell ref="E40:AL40"/>
    <mergeCell ref="E41:AL41"/>
    <mergeCell ref="Q48:T48"/>
    <mergeCell ref="U48:X48"/>
    <mergeCell ref="Y48:AC48"/>
    <mergeCell ref="AD48:AI48"/>
    <mergeCell ref="E43:AL43"/>
    <mergeCell ref="E44:AL44"/>
    <mergeCell ref="E42:AL42"/>
    <mergeCell ref="K5:AB6"/>
    <mergeCell ref="AG37:AL38"/>
    <mergeCell ref="AB37:AF38"/>
    <mergeCell ref="G37:K38"/>
    <mergeCell ref="U7:V7"/>
    <mergeCell ref="W7:Y7"/>
    <mergeCell ref="Z7:AB7"/>
    <mergeCell ref="Q8:R8"/>
    <mergeCell ref="S8:T8"/>
    <mergeCell ref="S7:T7"/>
    <mergeCell ref="Z8:AB8"/>
    <mergeCell ref="O8:P8"/>
    <mergeCell ref="U8:V8"/>
    <mergeCell ref="Q7:R7"/>
    <mergeCell ref="W8:Y8"/>
    <mergeCell ref="O7:P7"/>
  </mergeCells>
  <printOptions horizontalCentered="1" gridLinesSet="0"/>
  <pageMargins left="0.19685039370078741" right="0.19685039370078741" top="0.19685039370078741" bottom="0.19685039370078741" header="0" footer="0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1"/>
  <sheetViews>
    <sheetView showGridLines="0" tabSelected="1" view="pageBreakPreview" zoomScaleNormal="100" zoomScaleSheetLayoutView="100" workbookViewId="0">
      <selection activeCell="K210" sqref="K210:AB210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19" width="3" style="2" customWidth="1"/>
    <col min="20" max="20" width="2.85546875" style="2" customWidth="1"/>
    <col min="21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61.5" customHeight="1">
      <c r="A1" s="51" t="s">
        <v>19</v>
      </c>
      <c r="B1" s="38"/>
      <c r="C1" s="38"/>
      <c r="D1" s="38"/>
      <c r="E1" s="38"/>
      <c r="F1" s="38"/>
      <c r="G1" s="38"/>
      <c r="H1" s="38"/>
      <c r="I1" s="38"/>
      <c r="J1" s="39"/>
      <c r="K1" s="151" t="s">
        <v>103</v>
      </c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3"/>
      <c r="AC1" s="43"/>
      <c r="AD1" s="44"/>
      <c r="AE1" s="44"/>
      <c r="AF1" s="44"/>
      <c r="AG1" s="44"/>
      <c r="AH1" s="44"/>
      <c r="AI1" s="44"/>
      <c r="AJ1" s="44"/>
      <c r="AK1" s="44"/>
      <c r="AL1" s="45"/>
      <c r="AM1"/>
      <c r="AN1" s="1"/>
    </row>
    <row r="2" spans="1:40" ht="15" customHeight="1">
      <c r="A2" s="51"/>
      <c r="B2" s="24"/>
      <c r="C2" s="24"/>
      <c r="D2" s="24"/>
      <c r="E2" s="24"/>
      <c r="F2" s="24"/>
      <c r="G2" s="24"/>
      <c r="H2" s="24"/>
      <c r="I2" s="24"/>
      <c r="J2" s="40"/>
      <c r="K2" s="154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6"/>
      <c r="AC2" s="46"/>
      <c r="AD2"/>
      <c r="AE2"/>
      <c r="AF2"/>
      <c r="AG2"/>
      <c r="AH2"/>
      <c r="AI2"/>
      <c r="AJ2"/>
      <c r="AK2"/>
      <c r="AL2" s="47"/>
      <c r="AM2"/>
      <c r="AN2" s="3"/>
    </row>
    <row r="3" spans="1:40" ht="12.75" customHeight="1">
      <c r="A3" s="51"/>
      <c r="B3" s="24"/>
      <c r="C3" s="24"/>
      <c r="D3" s="24"/>
      <c r="E3" s="24"/>
      <c r="F3" s="24"/>
      <c r="G3" s="24"/>
      <c r="H3" s="24"/>
      <c r="I3" s="24"/>
      <c r="J3" s="40"/>
      <c r="K3" s="154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6"/>
      <c r="AC3" s="46"/>
      <c r="AD3"/>
      <c r="AE3"/>
      <c r="AF3"/>
      <c r="AG3"/>
      <c r="AH3"/>
      <c r="AI3"/>
      <c r="AJ3"/>
      <c r="AK3"/>
      <c r="AL3" s="47"/>
      <c r="AM3"/>
      <c r="AN3" s="3"/>
    </row>
    <row r="4" spans="1:40" ht="13.5" customHeight="1">
      <c r="A4" s="51"/>
      <c r="B4" s="24"/>
      <c r="C4" s="24"/>
      <c r="D4" s="24"/>
      <c r="E4" s="24"/>
      <c r="F4" s="24"/>
      <c r="G4" s="24"/>
      <c r="H4" s="24"/>
      <c r="I4" s="24"/>
      <c r="J4" s="40"/>
      <c r="K4" s="171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3"/>
      <c r="AC4" s="46"/>
      <c r="AD4"/>
      <c r="AE4"/>
      <c r="AF4"/>
      <c r="AG4"/>
      <c r="AH4"/>
      <c r="AI4"/>
      <c r="AJ4"/>
      <c r="AK4"/>
      <c r="AL4" s="47"/>
      <c r="AM4"/>
      <c r="AN4" s="3"/>
    </row>
    <row r="5" spans="1:40" ht="11.25" customHeight="1">
      <c r="A5" s="51"/>
      <c r="B5" s="24"/>
      <c r="C5" s="24"/>
      <c r="D5" s="24"/>
      <c r="E5" s="24"/>
      <c r="F5" s="24"/>
      <c r="G5" s="24"/>
      <c r="H5" s="24"/>
      <c r="I5" s="24"/>
      <c r="J5" s="40"/>
      <c r="K5" s="174" t="str">
        <f>Cover!K5</f>
        <v>WORK BREAKDOWN STRUCTURE</v>
      </c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9"/>
      <c r="AC5" s="46"/>
      <c r="AD5"/>
      <c r="AE5"/>
      <c r="AF5"/>
      <c r="AG5"/>
      <c r="AH5"/>
      <c r="AI5"/>
      <c r="AJ5"/>
      <c r="AK5"/>
      <c r="AL5" s="47"/>
      <c r="AM5"/>
      <c r="AN5" s="3"/>
    </row>
    <row r="6" spans="1:40" ht="6.75" customHeight="1">
      <c r="A6" s="51"/>
      <c r="B6" s="41"/>
      <c r="C6" s="41"/>
      <c r="D6" s="41"/>
      <c r="E6" s="41"/>
      <c r="F6" s="41"/>
      <c r="G6" s="41"/>
      <c r="H6" s="41"/>
      <c r="I6" s="41"/>
      <c r="J6" s="42"/>
      <c r="K6" s="70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2"/>
      <c r="AC6" s="48"/>
      <c r="AD6" s="49"/>
      <c r="AE6" s="49"/>
      <c r="AF6" s="49"/>
      <c r="AG6" s="49"/>
      <c r="AH6" s="49"/>
      <c r="AI6" s="49"/>
      <c r="AJ6" s="49"/>
      <c r="AK6" s="49"/>
      <c r="AL6" s="50"/>
      <c r="AM6"/>
      <c r="AN6" s="3"/>
    </row>
    <row r="7" spans="1:40" ht="18.75" customHeight="1">
      <c r="A7" s="14"/>
      <c r="B7" s="102" t="s">
        <v>6</v>
      </c>
      <c r="C7" s="103"/>
      <c r="D7" s="103"/>
      <c r="E7" s="103"/>
      <c r="F7" s="103"/>
      <c r="G7" s="103"/>
      <c r="H7" s="103"/>
      <c r="I7" s="103"/>
      <c r="J7" s="104"/>
      <c r="K7" s="81" t="s">
        <v>7</v>
      </c>
      <c r="L7" s="81"/>
      <c r="M7" s="81" t="s">
        <v>8</v>
      </c>
      <c r="N7" s="81"/>
      <c r="O7" s="81" t="s">
        <v>9</v>
      </c>
      <c r="P7" s="81"/>
      <c r="Q7" s="81" t="s">
        <v>10</v>
      </c>
      <c r="R7" s="81"/>
      <c r="S7" s="81" t="s">
        <v>11</v>
      </c>
      <c r="T7" s="81"/>
      <c r="U7" s="81" t="s">
        <v>12</v>
      </c>
      <c r="V7" s="81"/>
      <c r="W7" s="82" t="s">
        <v>13</v>
      </c>
      <c r="X7" s="82"/>
      <c r="Y7" s="82"/>
      <c r="Z7" s="81" t="s">
        <v>14</v>
      </c>
      <c r="AA7" s="81"/>
      <c r="AB7" s="81"/>
      <c r="AC7" s="94" t="s">
        <v>340</v>
      </c>
      <c r="AD7" s="95"/>
      <c r="AE7" s="95"/>
      <c r="AF7" s="95"/>
      <c r="AG7" s="95"/>
      <c r="AH7" s="95"/>
      <c r="AI7" s="95"/>
      <c r="AJ7" s="95"/>
      <c r="AK7" s="95"/>
      <c r="AL7" s="96"/>
      <c r="AM7" s="25"/>
    </row>
    <row r="8" spans="1:40" ht="21" customHeight="1" thickBot="1">
      <c r="A8" s="52"/>
      <c r="B8" s="100" t="s">
        <v>21</v>
      </c>
      <c r="C8" s="100"/>
      <c r="D8" s="100"/>
      <c r="E8" s="100"/>
      <c r="F8" s="100"/>
      <c r="G8" s="100"/>
      <c r="H8" s="100"/>
      <c r="I8" s="100"/>
      <c r="J8" s="101"/>
      <c r="K8" s="85" t="s">
        <v>22</v>
      </c>
      <c r="L8" s="86"/>
      <c r="M8" s="83" t="s">
        <v>28</v>
      </c>
      <c r="N8" s="84"/>
      <c r="O8" s="85" t="s">
        <v>38</v>
      </c>
      <c r="P8" s="86"/>
      <c r="Q8" s="83" t="str">
        <f>Cover!Q8</f>
        <v>120</v>
      </c>
      <c r="R8" s="86"/>
      <c r="S8" s="85" t="str">
        <f>Cover!S8</f>
        <v>GE</v>
      </c>
      <c r="T8" s="86"/>
      <c r="U8" s="85" t="str">
        <f>Cover!U8</f>
        <v>WB</v>
      </c>
      <c r="V8" s="86"/>
      <c r="W8" s="88" t="str">
        <f>Cover!W8</f>
        <v>0001</v>
      </c>
      <c r="X8" s="168"/>
      <c r="Y8" s="169"/>
      <c r="Z8" s="85" t="str">
        <f>Cover!Z8</f>
        <v>V00</v>
      </c>
      <c r="AA8" s="87"/>
      <c r="AB8" s="86"/>
      <c r="AC8" s="97"/>
      <c r="AD8" s="98"/>
      <c r="AE8" s="98"/>
      <c r="AF8" s="98"/>
      <c r="AG8" s="98"/>
      <c r="AH8" s="98"/>
      <c r="AI8" s="98"/>
      <c r="AJ8" s="98"/>
      <c r="AK8" s="98"/>
      <c r="AL8" s="99"/>
      <c r="AM8" s="25"/>
    </row>
    <row r="9" spans="1:40" ht="15" customHeight="1">
      <c r="A9" s="180" t="s">
        <v>16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4"/>
    </row>
    <row r="10" spans="1:40" ht="9.75" customHeight="1">
      <c r="A10" s="180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4"/>
    </row>
    <row r="11" spans="1:40" ht="18.75" customHeight="1">
      <c r="A11" s="176" t="s">
        <v>20</v>
      </c>
      <c r="B11" s="176"/>
      <c r="C11" s="176"/>
      <c r="D11" s="176"/>
      <c r="E11" s="176" t="s">
        <v>31</v>
      </c>
      <c r="F11" s="176"/>
      <c r="G11" s="176"/>
      <c r="H11" s="176" t="s">
        <v>32</v>
      </c>
      <c r="I11" s="176"/>
      <c r="J11" s="176"/>
      <c r="K11" s="176" t="s">
        <v>33</v>
      </c>
      <c r="L11" s="176"/>
      <c r="M11" s="176"/>
      <c r="N11" s="176" t="s">
        <v>34</v>
      </c>
      <c r="O11" s="176"/>
      <c r="P11" s="176"/>
      <c r="Q11" s="176" t="s">
        <v>35</v>
      </c>
      <c r="R11" s="176"/>
      <c r="S11" s="176"/>
      <c r="T11" s="7"/>
      <c r="U11" s="176" t="s">
        <v>20</v>
      </c>
      <c r="V11" s="176"/>
      <c r="W11" s="176"/>
      <c r="X11" s="176" t="s">
        <v>31</v>
      </c>
      <c r="Y11" s="176"/>
      <c r="Z11" s="176"/>
      <c r="AA11" s="176" t="s">
        <v>32</v>
      </c>
      <c r="AB11" s="176"/>
      <c r="AC11" s="176"/>
      <c r="AD11" s="176" t="s">
        <v>33</v>
      </c>
      <c r="AE11" s="176"/>
      <c r="AF11" s="176"/>
      <c r="AG11" s="176" t="s">
        <v>34</v>
      </c>
      <c r="AH11" s="176"/>
      <c r="AI11" s="176"/>
      <c r="AJ11" s="176" t="s">
        <v>35</v>
      </c>
      <c r="AK11" s="176"/>
      <c r="AL11" s="176"/>
      <c r="AM11" s="176"/>
    </row>
    <row r="12" spans="1:40" ht="12" customHeight="1">
      <c r="A12" s="175">
        <v>1</v>
      </c>
      <c r="B12" s="175"/>
      <c r="C12" s="175"/>
      <c r="D12" s="175"/>
      <c r="E12" s="175" t="s">
        <v>18</v>
      </c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7"/>
      <c r="U12" s="175">
        <v>61</v>
      </c>
      <c r="V12" s="175"/>
      <c r="W12" s="175"/>
      <c r="X12" s="175"/>
      <c r="Y12" s="175"/>
      <c r="Z12" s="175"/>
      <c r="AA12" s="170"/>
      <c r="AB12" s="170"/>
      <c r="AC12" s="170"/>
      <c r="AD12" s="170"/>
      <c r="AE12" s="170"/>
      <c r="AF12" s="170"/>
      <c r="AG12" s="170"/>
      <c r="AH12" s="170"/>
      <c r="AI12" s="170"/>
      <c r="AJ12" s="176"/>
      <c r="AK12" s="176"/>
      <c r="AL12" s="176"/>
      <c r="AM12" s="176"/>
    </row>
    <row r="13" spans="1:40" ht="12" customHeight="1">
      <c r="A13" s="175">
        <v>2</v>
      </c>
      <c r="B13" s="175"/>
      <c r="C13" s="175"/>
      <c r="D13" s="175"/>
      <c r="E13" s="175" t="s">
        <v>18</v>
      </c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7"/>
      <c r="U13" s="175">
        <f>U12+1</f>
        <v>62</v>
      </c>
      <c r="V13" s="175"/>
      <c r="W13" s="175"/>
      <c r="X13" s="175"/>
      <c r="Y13" s="175"/>
      <c r="Z13" s="175"/>
      <c r="AA13" s="170"/>
      <c r="AB13" s="170"/>
      <c r="AC13" s="170"/>
      <c r="AD13" s="170"/>
      <c r="AE13" s="170"/>
      <c r="AF13" s="170"/>
      <c r="AG13" s="170"/>
      <c r="AH13" s="170"/>
      <c r="AI13" s="170"/>
      <c r="AJ13" s="176"/>
      <c r="AK13" s="176"/>
      <c r="AL13" s="176"/>
      <c r="AM13" s="176"/>
    </row>
    <row r="14" spans="1:40" ht="12" customHeight="1">
      <c r="A14" s="175">
        <v>3</v>
      </c>
      <c r="B14" s="175"/>
      <c r="C14" s="175"/>
      <c r="D14" s="175"/>
      <c r="E14" s="175" t="s">
        <v>18</v>
      </c>
      <c r="F14" s="175"/>
      <c r="G14" s="175"/>
      <c r="H14" s="175"/>
      <c r="I14" s="175"/>
      <c r="J14" s="175"/>
      <c r="K14" s="170"/>
      <c r="L14" s="170"/>
      <c r="M14" s="170"/>
      <c r="N14" s="170"/>
      <c r="O14" s="170"/>
      <c r="P14" s="170"/>
      <c r="Q14" s="170"/>
      <c r="R14" s="170"/>
      <c r="S14" s="170"/>
      <c r="T14" s="7"/>
      <c r="U14" s="175">
        <f t="shared" ref="U14:U71" si="0">U13+1</f>
        <v>63</v>
      </c>
      <c r="V14" s="175"/>
      <c r="W14" s="175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6"/>
      <c r="AK14" s="176"/>
      <c r="AL14" s="176"/>
      <c r="AM14" s="176"/>
    </row>
    <row r="15" spans="1:40" ht="12" customHeight="1">
      <c r="A15" s="175">
        <v>4</v>
      </c>
      <c r="B15" s="175"/>
      <c r="C15" s="175"/>
      <c r="D15" s="175"/>
      <c r="E15" s="175" t="s">
        <v>18</v>
      </c>
      <c r="F15" s="175"/>
      <c r="G15" s="175"/>
      <c r="H15" s="175"/>
      <c r="I15" s="175"/>
      <c r="J15" s="175"/>
      <c r="K15" s="170"/>
      <c r="L15" s="170"/>
      <c r="M15" s="170"/>
      <c r="N15" s="175"/>
      <c r="O15" s="175"/>
      <c r="P15" s="175"/>
      <c r="Q15" s="170"/>
      <c r="R15" s="170"/>
      <c r="S15" s="170"/>
      <c r="T15" s="7"/>
      <c r="U15" s="175">
        <f t="shared" si="0"/>
        <v>64</v>
      </c>
      <c r="V15" s="175"/>
      <c r="W15" s="175"/>
      <c r="X15" s="175"/>
      <c r="Y15" s="175"/>
      <c r="Z15" s="175"/>
      <c r="AA15" s="170"/>
      <c r="AB15" s="170"/>
      <c r="AC15" s="170"/>
      <c r="AD15" s="170"/>
      <c r="AE15" s="170"/>
      <c r="AF15" s="170"/>
      <c r="AG15" s="170"/>
      <c r="AH15" s="170"/>
      <c r="AI15" s="170"/>
      <c r="AJ15" s="176"/>
      <c r="AK15" s="176"/>
      <c r="AL15" s="176"/>
      <c r="AM15" s="176"/>
    </row>
    <row r="16" spans="1:40" ht="12" customHeight="1">
      <c r="A16" s="175">
        <v>5</v>
      </c>
      <c r="B16" s="175"/>
      <c r="C16" s="175"/>
      <c r="D16" s="175"/>
      <c r="E16" s="175" t="s">
        <v>18</v>
      </c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0"/>
      <c r="R16" s="170"/>
      <c r="S16" s="170"/>
      <c r="T16" s="7"/>
      <c r="U16" s="175">
        <f t="shared" si="0"/>
        <v>65</v>
      </c>
      <c r="V16" s="175"/>
      <c r="W16" s="175"/>
      <c r="X16" s="175"/>
      <c r="Y16" s="175"/>
      <c r="Z16" s="175"/>
      <c r="AA16" s="170"/>
      <c r="AB16" s="170"/>
      <c r="AC16" s="170"/>
      <c r="AD16" s="170"/>
      <c r="AE16" s="170"/>
      <c r="AF16" s="170"/>
      <c r="AG16" s="170"/>
      <c r="AH16" s="170"/>
      <c r="AI16" s="170"/>
      <c r="AJ16" s="176"/>
      <c r="AK16" s="176"/>
      <c r="AL16" s="176"/>
      <c r="AM16" s="176"/>
    </row>
    <row r="17" spans="1:39" ht="12" customHeight="1">
      <c r="A17" s="175">
        <v>6</v>
      </c>
      <c r="B17" s="175"/>
      <c r="C17" s="175"/>
      <c r="D17" s="175"/>
      <c r="E17" s="175" t="s">
        <v>18</v>
      </c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0"/>
      <c r="R17" s="170"/>
      <c r="S17" s="170"/>
      <c r="T17" s="7"/>
      <c r="U17" s="175">
        <f t="shared" si="0"/>
        <v>66</v>
      </c>
      <c r="V17" s="175"/>
      <c r="W17" s="175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6"/>
      <c r="AK17" s="176"/>
      <c r="AL17" s="176"/>
      <c r="AM17" s="176"/>
    </row>
    <row r="18" spans="1:39" ht="12" customHeight="1">
      <c r="A18" s="175">
        <v>7</v>
      </c>
      <c r="B18" s="175"/>
      <c r="C18" s="175"/>
      <c r="D18" s="175"/>
      <c r="E18" s="175" t="s">
        <v>18</v>
      </c>
      <c r="F18" s="175"/>
      <c r="G18" s="175"/>
      <c r="H18" s="175"/>
      <c r="I18" s="175"/>
      <c r="J18" s="175"/>
      <c r="K18" s="170"/>
      <c r="L18" s="170"/>
      <c r="M18" s="170"/>
      <c r="N18" s="175"/>
      <c r="O18" s="175"/>
      <c r="P18" s="175"/>
      <c r="Q18" s="170"/>
      <c r="R18" s="170"/>
      <c r="S18" s="170"/>
      <c r="T18" s="7"/>
      <c r="U18" s="175">
        <f t="shared" si="0"/>
        <v>67</v>
      </c>
      <c r="V18" s="175"/>
      <c r="W18" s="175"/>
      <c r="X18" s="175"/>
      <c r="Y18" s="175"/>
      <c r="Z18" s="175"/>
      <c r="AA18" s="170"/>
      <c r="AB18" s="170"/>
      <c r="AC18" s="170"/>
      <c r="AD18" s="170"/>
      <c r="AE18" s="170"/>
      <c r="AF18" s="170"/>
      <c r="AG18" s="170"/>
      <c r="AH18" s="170"/>
      <c r="AI18" s="170"/>
      <c r="AJ18" s="176"/>
      <c r="AK18" s="176"/>
      <c r="AL18" s="176"/>
      <c r="AM18" s="176"/>
    </row>
    <row r="19" spans="1:39" ht="12" customHeight="1">
      <c r="A19" s="175">
        <v>8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0"/>
      <c r="R19" s="170"/>
      <c r="S19" s="170"/>
      <c r="T19" s="7"/>
      <c r="U19" s="175">
        <f t="shared" si="0"/>
        <v>68</v>
      </c>
      <c r="V19" s="175"/>
      <c r="W19" s="175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6"/>
      <c r="AK19" s="176"/>
      <c r="AL19" s="176"/>
      <c r="AM19" s="176"/>
    </row>
    <row r="20" spans="1:39" ht="12" customHeight="1">
      <c r="A20" s="175">
        <v>9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0"/>
      <c r="L20" s="170"/>
      <c r="M20" s="170"/>
      <c r="N20" s="170"/>
      <c r="O20" s="170"/>
      <c r="P20" s="170"/>
      <c r="Q20" s="170"/>
      <c r="R20" s="170"/>
      <c r="S20" s="170"/>
      <c r="T20" s="7"/>
      <c r="U20" s="175">
        <f t="shared" si="0"/>
        <v>69</v>
      </c>
      <c r="V20" s="175"/>
      <c r="W20" s="175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6"/>
      <c r="AK20" s="176"/>
      <c r="AL20" s="176"/>
      <c r="AM20" s="176"/>
    </row>
    <row r="21" spans="1:39" ht="12" customHeight="1">
      <c r="A21" s="175">
        <v>10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0"/>
      <c r="R21" s="170"/>
      <c r="S21" s="170"/>
      <c r="T21" s="7"/>
      <c r="U21" s="175">
        <f t="shared" si="0"/>
        <v>70</v>
      </c>
      <c r="V21" s="175"/>
      <c r="W21" s="175"/>
      <c r="X21" s="175"/>
      <c r="Y21" s="175"/>
      <c r="Z21" s="175"/>
      <c r="AA21" s="170"/>
      <c r="AB21" s="170"/>
      <c r="AC21" s="170"/>
      <c r="AD21" s="170"/>
      <c r="AE21" s="170"/>
      <c r="AF21" s="170"/>
      <c r="AG21" s="170"/>
      <c r="AH21" s="170"/>
      <c r="AI21" s="170"/>
      <c r="AJ21" s="176"/>
      <c r="AK21" s="176"/>
      <c r="AL21" s="176"/>
      <c r="AM21" s="176"/>
    </row>
    <row r="22" spans="1:39" ht="12" customHeight="1">
      <c r="A22" s="175">
        <v>11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0"/>
      <c r="R22" s="170"/>
      <c r="S22" s="170"/>
      <c r="T22" s="5"/>
      <c r="U22" s="175">
        <f t="shared" si="0"/>
        <v>71</v>
      </c>
      <c r="V22" s="175"/>
      <c r="W22" s="175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6"/>
      <c r="AK22" s="176"/>
      <c r="AL22" s="176"/>
      <c r="AM22" s="176"/>
    </row>
    <row r="23" spans="1:39" ht="12" customHeight="1">
      <c r="A23" s="175">
        <v>12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0"/>
      <c r="L23" s="170"/>
      <c r="M23" s="170"/>
      <c r="N23" s="175"/>
      <c r="O23" s="175"/>
      <c r="P23" s="175"/>
      <c r="Q23" s="170"/>
      <c r="R23" s="170"/>
      <c r="S23" s="170"/>
      <c r="T23" s="5"/>
      <c r="U23" s="175">
        <f t="shared" si="0"/>
        <v>72</v>
      </c>
      <c r="V23" s="175"/>
      <c r="W23" s="175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6"/>
      <c r="AK23" s="176"/>
      <c r="AL23" s="176"/>
      <c r="AM23" s="176"/>
    </row>
    <row r="24" spans="1:39" ht="12" customHeight="1">
      <c r="A24" s="175">
        <v>13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0"/>
      <c r="L24" s="170"/>
      <c r="M24" s="170"/>
      <c r="N24" s="175"/>
      <c r="O24" s="175"/>
      <c r="P24" s="175"/>
      <c r="Q24" s="170"/>
      <c r="R24" s="170"/>
      <c r="S24" s="170"/>
      <c r="T24" s="5"/>
      <c r="U24" s="175">
        <f t="shared" si="0"/>
        <v>73</v>
      </c>
      <c r="V24" s="175"/>
      <c r="W24" s="175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6"/>
      <c r="AK24" s="176"/>
      <c r="AL24" s="176"/>
      <c r="AM24" s="176"/>
    </row>
    <row r="25" spans="1:39" ht="12" customHeight="1">
      <c r="A25" s="175">
        <v>14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0"/>
      <c r="L25" s="170"/>
      <c r="M25" s="170"/>
      <c r="N25" s="170"/>
      <c r="O25" s="170"/>
      <c r="P25" s="170"/>
      <c r="Q25" s="170"/>
      <c r="R25" s="170"/>
      <c r="S25" s="170"/>
      <c r="T25" s="5"/>
      <c r="U25" s="175">
        <f t="shared" si="0"/>
        <v>74</v>
      </c>
      <c r="V25" s="175"/>
      <c r="W25" s="175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6"/>
      <c r="AK25" s="176"/>
      <c r="AL25" s="176"/>
      <c r="AM25" s="176"/>
    </row>
    <row r="26" spans="1:39" ht="12" customHeight="1">
      <c r="A26" s="175">
        <v>15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0"/>
      <c r="R26" s="170"/>
      <c r="S26" s="170"/>
      <c r="T26" s="5"/>
      <c r="U26" s="175">
        <f t="shared" si="0"/>
        <v>75</v>
      </c>
      <c r="V26" s="175"/>
      <c r="W26" s="175"/>
      <c r="X26" s="175"/>
      <c r="Y26" s="175"/>
      <c r="Z26" s="175"/>
      <c r="AA26" s="170"/>
      <c r="AB26" s="170"/>
      <c r="AC26" s="170"/>
      <c r="AD26" s="170"/>
      <c r="AE26" s="170"/>
      <c r="AF26" s="170"/>
      <c r="AG26" s="170"/>
      <c r="AH26" s="170"/>
      <c r="AI26" s="170"/>
      <c r="AJ26" s="176"/>
      <c r="AK26" s="176"/>
      <c r="AL26" s="176"/>
      <c r="AM26" s="176"/>
    </row>
    <row r="27" spans="1:39" ht="12" customHeight="1">
      <c r="A27" s="177">
        <v>16</v>
      </c>
      <c r="B27" s="178"/>
      <c r="C27" s="178"/>
      <c r="D27" s="179"/>
      <c r="E27" s="175"/>
      <c r="F27" s="175"/>
      <c r="G27" s="175"/>
      <c r="H27" s="175"/>
      <c r="I27" s="175"/>
      <c r="J27" s="175"/>
      <c r="K27" s="170"/>
      <c r="L27" s="170"/>
      <c r="M27" s="170"/>
      <c r="N27" s="175"/>
      <c r="O27" s="175"/>
      <c r="P27" s="175"/>
      <c r="Q27" s="170"/>
      <c r="R27" s="170"/>
      <c r="S27" s="170"/>
      <c r="T27" s="5"/>
      <c r="U27" s="175">
        <f t="shared" si="0"/>
        <v>76</v>
      </c>
      <c r="V27" s="175"/>
      <c r="W27" s="175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6"/>
      <c r="AK27" s="176"/>
      <c r="AL27" s="176"/>
      <c r="AM27" s="176"/>
    </row>
    <row r="28" spans="1:39" ht="12" customHeight="1">
      <c r="A28" s="175">
        <v>17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0"/>
      <c r="L28" s="170"/>
      <c r="M28" s="170"/>
      <c r="N28" s="175"/>
      <c r="O28" s="175"/>
      <c r="P28" s="175"/>
      <c r="Q28" s="170"/>
      <c r="R28" s="170"/>
      <c r="S28" s="170"/>
      <c r="T28" s="5"/>
      <c r="U28" s="175">
        <f t="shared" si="0"/>
        <v>77</v>
      </c>
      <c r="V28" s="175"/>
      <c r="W28" s="175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6"/>
      <c r="AK28" s="176"/>
      <c r="AL28" s="176"/>
      <c r="AM28" s="176"/>
    </row>
    <row r="29" spans="1:39" ht="12" customHeight="1">
      <c r="A29" s="175">
        <v>18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0"/>
      <c r="R29" s="170"/>
      <c r="S29" s="170"/>
      <c r="T29" s="5"/>
      <c r="U29" s="175">
        <f t="shared" si="0"/>
        <v>78</v>
      </c>
      <c r="V29" s="175"/>
      <c r="W29" s="175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6"/>
      <c r="AK29" s="176"/>
      <c r="AL29" s="176"/>
      <c r="AM29" s="176"/>
    </row>
    <row r="30" spans="1:39" ht="12" customHeight="1">
      <c r="A30" s="175">
        <v>19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0"/>
      <c r="L30" s="170"/>
      <c r="M30" s="170"/>
      <c r="N30" s="170"/>
      <c r="O30" s="170"/>
      <c r="P30" s="170"/>
      <c r="Q30" s="170"/>
      <c r="R30" s="170"/>
      <c r="S30" s="170"/>
      <c r="T30" s="5"/>
      <c r="U30" s="175">
        <f t="shared" si="0"/>
        <v>79</v>
      </c>
      <c r="V30" s="175"/>
      <c r="W30" s="175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6"/>
      <c r="AK30" s="176"/>
      <c r="AL30" s="176"/>
      <c r="AM30" s="176"/>
    </row>
    <row r="31" spans="1:39" ht="12" customHeight="1">
      <c r="A31" s="175">
        <v>20</v>
      </c>
      <c r="B31" s="175"/>
      <c r="C31" s="175"/>
      <c r="D31" s="175"/>
      <c r="E31" s="170"/>
      <c r="F31" s="170"/>
      <c r="G31" s="170"/>
      <c r="H31" s="170"/>
      <c r="I31" s="170"/>
      <c r="J31" s="170"/>
      <c r="K31" s="170"/>
      <c r="L31" s="170"/>
      <c r="M31" s="170"/>
      <c r="N31" s="175"/>
      <c r="O31" s="175"/>
      <c r="P31" s="175"/>
      <c r="Q31" s="170"/>
      <c r="R31" s="170"/>
      <c r="S31" s="170"/>
      <c r="T31" s="5"/>
      <c r="U31" s="175">
        <f t="shared" si="0"/>
        <v>80</v>
      </c>
      <c r="V31" s="175"/>
      <c r="W31" s="175"/>
      <c r="X31" s="175"/>
      <c r="Y31" s="175"/>
      <c r="Z31" s="175"/>
      <c r="AA31" s="170"/>
      <c r="AB31" s="170"/>
      <c r="AC31" s="170"/>
      <c r="AD31" s="170"/>
      <c r="AE31" s="170"/>
      <c r="AF31" s="170"/>
      <c r="AG31" s="170"/>
      <c r="AH31" s="170"/>
      <c r="AI31" s="170"/>
      <c r="AJ31" s="176"/>
      <c r="AK31" s="176"/>
      <c r="AL31" s="176"/>
      <c r="AM31" s="176"/>
    </row>
    <row r="32" spans="1:39" ht="12" customHeight="1">
      <c r="A32" s="175">
        <v>21</v>
      </c>
      <c r="B32" s="175"/>
      <c r="C32" s="175"/>
      <c r="D32" s="175"/>
      <c r="E32" s="170"/>
      <c r="F32" s="170"/>
      <c r="G32" s="170"/>
      <c r="H32" s="170"/>
      <c r="I32" s="170"/>
      <c r="J32" s="170"/>
      <c r="K32" s="170"/>
      <c r="L32" s="170"/>
      <c r="M32" s="170"/>
      <c r="N32" s="175"/>
      <c r="O32" s="175"/>
      <c r="P32" s="175"/>
      <c r="Q32" s="170"/>
      <c r="R32" s="170"/>
      <c r="S32" s="170"/>
      <c r="T32" s="5"/>
      <c r="U32" s="175">
        <f t="shared" si="0"/>
        <v>81</v>
      </c>
      <c r="V32" s="175"/>
      <c r="W32" s="175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6"/>
      <c r="AK32" s="176"/>
      <c r="AL32" s="176"/>
      <c r="AM32" s="176"/>
    </row>
    <row r="33" spans="1:39" ht="12" customHeight="1">
      <c r="A33" s="175">
        <v>22</v>
      </c>
      <c r="B33" s="175"/>
      <c r="C33" s="175"/>
      <c r="D33" s="175"/>
      <c r="E33" s="170"/>
      <c r="F33" s="170"/>
      <c r="G33" s="170"/>
      <c r="H33" s="170"/>
      <c r="I33" s="170"/>
      <c r="J33" s="170"/>
      <c r="K33" s="170"/>
      <c r="L33" s="170"/>
      <c r="M33" s="170"/>
      <c r="N33" s="175"/>
      <c r="O33" s="175"/>
      <c r="P33" s="175"/>
      <c r="Q33" s="170"/>
      <c r="R33" s="170"/>
      <c r="S33" s="170"/>
      <c r="T33" s="9"/>
      <c r="U33" s="175">
        <f t="shared" si="0"/>
        <v>82</v>
      </c>
      <c r="V33" s="175"/>
      <c r="W33" s="175"/>
      <c r="X33" s="175"/>
      <c r="Y33" s="175"/>
      <c r="Z33" s="175"/>
      <c r="AA33" s="170"/>
      <c r="AB33" s="170"/>
      <c r="AC33" s="170"/>
      <c r="AD33" s="170"/>
      <c r="AE33" s="170"/>
      <c r="AF33" s="170"/>
      <c r="AG33" s="170"/>
      <c r="AH33" s="170"/>
      <c r="AI33" s="170"/>
      <c r="AJ33" s="176"/>
      <c r="AK33" s="176"/>
      <c r="AL33" s="176"/>
      <c r="AM33" s="176"/>
    </row>
    <row r="34" spans="1:39" ht="12" customHeight="1">
      <c r="A34" s="175">
        <v>23</v>
      </c>
      <c r="B34" s="175"/>
      <c r="C34" s="175"/>
      <c r="D34" s="175"/>
      <c r="E34" s="170"/>
      <c r="F34" s="170"/>
      <c r="G34" s="170"/>
      <c r="H34" s="170"/>
      <c r="I34" s="170"/>
      <c r="J34" s="170"/>
      <c r="K34" s="170"/>
      <c r="L34" s="170"/>
      <c r="M34" s="170"/>
      <c r="N34" s="175"/>
      <c r="O34" s="175"/>
      <c r="P34" s="175"/>
      <c r="Q34" s="170"/>
      <c r="R34" s="170"/>
      <c r="S34" s="170"/>
      <c r="T34" s="6"/>
      <c r="U34" s="175">
        <f t="shared" si="0"/>
        <v>83</v>
      </c>
      <c r="V34" s="175"/>
      <c r="W34" s="175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6"/>
      <c r="AK34" s="176"/>
      <c r="AL34" s="176"/>
      <c r="AM34" s="176"/>
    </row>
    <row r="35" spans="1:39" ht="12" customHeight="1">
      <c r="A35" s="175">
        <v>24</v>
      </c>
      <c r="B35" s="175"/>
      <c r="C35" s="175"/>
      <c r="D35" s="175"/>
      <c r="E35" s="170"/>
      <c r="F35" s="170"/>
      <c r="G35" s="170"/>
      <c r="H35" s="170"/>
      <c r="I35" s="170"/>
      <c r="J35" s="170"/>
      <c r="K35" s="170"/>
      <c r="L35" s="170"/>
      <c r="M35" s="170"/>
      <c r="N35" s="175"/>
      <c r="O35" s="175"/>
      <c r="P35" s="175"/>
      <c r="Q35" s="170"/>
      <c r="R35" s="170"/>
      <c r="S35" s="170"/>
      <c r="T35" s="6"/>
      <c r="U35" s="175">
        <f t="shared" si="0"/>
        <v>84</v>
      </c>
      <c r="V35" s="175"/>
      <c r="W35" s="175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6"/>
      <c r="AK35" s="176"/>
      <c r="AL35" s="176"/>
      <c r="AM35" s="176"/>
    </row>
    <row r="36" spans="1:39" ht="12" customHeight="1">
      <c r="A36" s="175">
        <v>25</v>
      </c>
      <c r="B36" s="175"/>
      <c r="C36" s="175"/>
      <c r="D36" s="175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6"/>
      <c r="U36" s="175">
        <f t="shared" si="0"/>
        <v>85</v>
      </c>
      <c r="V36" s="175"/>
      <c r="W36" s="175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6"/>
      <c r="AK36" s="176"/>
      <c r="AL36" s="176"/>
      <c r="AM36" s="176"/>
    </row>
    <row r="37" spans="1:39" ht="12" customHeight="1">
      <c r="A37" s="175">
        <v>26</v>
      </c>
      <c r="B37" s="175"/>
      <c r="C37" s="175"/>
      <c r="D37" s="175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6"/>
      <c r="U37" s="175">
        <f t="shared" si="0"/>
        <v>86</v>
      </c>
      <c r="V37" s="175"/>
      <c r="W37" s="175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6"/>
      <c r="AK37" s="176"/>
      <c r="AL37" s="176"/>
      <c r="AM37" s="176"/>
    </row>
    <row r="38" spans="1:39" ht="12" customHeight="1">
      <c r="A38" s="175">
        <v>27</v>
      </c>
      <c r="B38" s="175"/>
      <c r="C38" s="175"/>
      <c r="D38" s="175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0"/>
      <c r="U38" s="175">
        <f t="shared" si="0"/>
        <v>87</v>
      </c>
      <c r="V38" s="175"/>
      <c r="W38" s="175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6"/>
      <c r="AK38" s="176"/>
      <c r="AL38" s="176"/>
      <c r="AM38" s="176"/>
    </row>
    <row r="39" spans="1:39" ht="12" customHeight="1">
      <c r="A39" s="175">
        <v>28</v>
      </c>
      <c r="B39" s="175"/>
      <c r="C39" s="175"/>
      <c r="D39" s="175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8"/>
      <c r="U39" s="175">
        <f t="shared" si="0"/>
        <v>88</v>
      </c>
      <c r="V39" s="175"/>
      <c r="W39" s="175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6"/>
      <c r="AK39" s="176"/>
      <c r="AL39" s="176"/>
      <c r="AM39" s="176"/>
    </row>
    <row r="40" spans="1:39" ht="12" customHeight="1">
      <c r="A40" s="175">
        <v>29</v>
      </c>
      <c r="B40" s="175"/>
      <c r="C40" s="175"/>
      <c r="D40" s="175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8"/>
      <c r="U40" s="175">
        <f t="shared" si="0"/>
        <v>89</v>
      </c>
      <c r="V40" s="175"/>
      <c r="W40" s="175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6"/>
      <c r="AK40" s="176"/>
      <c r="AL40" s="176"/>
      <c r="AM40" s="176"/>
    </row>
    <row r="41" spans="1:39" ht="12" customHeight="1">
      <c r="A41" s="175">
        <v>30</v>
      </c>
      <c r="B41" s="175"/>
      <c r="C41" s="175"/>
      <c r="D41" s="175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8"/>
      <c r="U41" s="175">
        <f t="shared" si="0"/>
        <v>90</v>
      </c>
      <c r="V41" s="175"/>
      <c r="W41" s="175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6"/>
      <c r="AK41" s="176"/>
      <c r="AL41" s="176"/>
      <c r="AM41" s="176"/>
    </row>
    <row r="42" spans="1:39" ht="12" customHeight="1">
      <c r="A42" s="175">
        <v>31</v>
      </c>
      <c r="B42" s="175"/>
      <c r="C42" s="175"/>
      <c r="D42" s="175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8"/>
      <c r="U42" s="175">
        <f t="shared" si="0"/>
        <v>91</v>
      </c>
      <c r="V42" s="175"/>
      <c r="W42" s="175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6"/>
      <c r="AK42" s="176"/>
      <c r="AL42" s="176"/>
      <c r="AM42" s="176"/>
    </row>
    <row r="43" spans="1:39" ht="12" customHeight="1">
      <c r="A43" s="175">
        <v>32</v>
      </c>
      <c r="B43" s="175"/>
      <c r="C43" s="175"/>
      <c r="D43" s="175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8"/>
      <c r="U43" s="175">
        <f t="shared" si="0"/>
        <v>92</v>
      </c>
      <c r="V43" s="175"/>
      <c r="W43" s="175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6"/>
      <c r="AK43" s="176"/>
      <c r="AL43" s="176"/>
      <c r="AM43" s="176"/>
    </row>
    <row r="44" spans="1:39" ht="12" customHeight="1">
      <c r="A44" s="175">
        <v>33</v>
      </c>
      <c r="B44" s="175"/>
      <c r="C44" s="175"/>
      <c r="D44" s="175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8"/>
      <c r="U44" s="175">
        <f t="shared" si="0"/>
        <v>93</v>
      </c>
      <c r="V44" s="175"/>
      <c r="W44" s="175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6"/>
      <c r="AK44" s="176"/>
      <c r="AL44" s="176"/>
      <c r="AM44" s="176"/>
    </row>
    <row r="45" spans="1:39" ht="12" customHeight="1">
      <c r="A45" s="175">
        <v>34</v>
      </c>
      <c r="B45" s="175"/>
      <c r="C45" s="175"/>
      <c r="D45" s="175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8"/>
      <c r="U45" s="175">
        <f t="shared" si="0"/>
        <v>94</v>
      </c>
      <c r="V45" s="175"/>
      <c r="W45" s="175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6"/>
      <c r="AK45" s="176"/>
      <c r="AL45" s="176"/>
      <c r="AM45" s="176"/>
    </row>
    <row r="46" spans="1:39" ht="12" customHeight="1">
      <c r="A46" s="175">
        <v>35</v>
      </c>
      <c r="B46" s="175"/>
      <c r="C46" s="175"/>
      <c r="D46" s="175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8"/>
      <c r="U46" s="175">
        <f t="shared" si="0"/>
        <v>95</v>
      </c>
      <c r="V46" s="175"/>
      <c r="W46" s="175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6"/>
      <c r="AK46" s="176"/>
      <c r="AL46" s="176"/>
      <c r="AM46" s="176"/>
    </row>
    <row r="47" spans="1:39" ht="12" customHeight="1">
      <c r="A47" s="175">
        <v>36</v>
      </c>
      <c r="B47" s="175"/>
      <c r="C47" s="175"/>
      <c r="D47" s="175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8"/>
      <c r="U47" s="175">
        <f t="shared" si="0"/>
        <v>96</v>
      </c>
      <c r="V47" s="175"/>
      <c r="W47" s="175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6"/>
      <c r="AK47" s="176"/>
      <c r="AL47" s="176"/>
      <c r="AM47" s="176"/>
    </row>
    <row r="48" spans="1:39" ht="12" customHeight="1">
      <c r="A48" s="175">
        <v>37</v>
      </c>
      <c r="B48" s="175"/>
      <c r="C48" s="175"/>
      <c r="D48" s="175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8"/>
      <c r="U48" s="175">
        <f t="shared" si="0"/>
        <v>97</v>
      </c>
      <c r="V48" s="175"/>
      <c r="W48" s="175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6"/>
      <c r="AK48" s="176"/>
      <c r="AL48" s="176"/>
      <c r="AM48" s="176"/>
    </row>
    <row r="49" spans="1:39" ht="12" customHeight="1">
      <c r="A49" s="175">
        <v>38</v>
      </c>
      <c r="B49" s="175"/>
      <c r="C49" s="175"/>
      <c r="D49" s="175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8"/>
      <c r="U49" s="175">
        <f t="shared" si="0"/>
        <v>98</v>
      </c>
      <c r="V49" s="175"/>
      <c r="W49" s="175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6"/>
      <c r="AK49" s="176"/>
      <c r="AL49" s="176"/>
      <c r="AM49" s="176"/>
    </row>
    <row r="50" spans="1:39" ht="12" customHeight="1">
      <c r="A50" s="175">
        <v>39</v>
      </c>
      <c r="B50" s="175"/>
      <c r="C50" s="175"/>
      <c r="D50" s="175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8"/>
      <c r="U50" s="175">
        <f t="shared" si="0"/>
        <v>99</v>
      </c>
      <c r="V50" s="175"/>
      <c r="W50" s="175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6"/>
      <c r="AK50" s="176"/>
      <c r="AL50" s="176"/>
      <c r="AM50" s="176"/>
    </row>
    <row r="51" spans="1:39" ht="12" customHeight="1">
      <c r="A51" s="175">
        <v>40</v>
      </c>
      <c r="B51" s="175"/>
      <c r="C51" s="175"/>
      <c r="D51" s="175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8"/>
      <c r="U51" s="175">
        <f t="shared" si="0"/>
        <v>100</v>
      </c>
      <c r="V51" s="175"/>
      <c r="W51" s="175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6"/>
      <c r="AK51" s="176"/>
      <c r="AL51" s="176"/>
      <c r="AM51" s="176"/>
    </row>
    <row r="52" spans="1:39" ht="12" customHeight="1">
      <c r="A52" s="175">
        <v>41</v>
      </c>
      <c r="B52" s="175"/>
      <c r="C52" s="175"/>
      <c r="D52" s="175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8"/>
      <c r="U52" s="175">
        <f t="shared" si="0"/>
        <v>101</v>
      </c>
      <c r="V52" s="175"/>
      <c r="W52" s="175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6"/>
      <c r="AK52" s="176"/>
      <c r="AL52" s="176"/>
      <c r="AM52" s="176"/>
    </row>
    <row r="53" spans="1:39" ht="12" customHeight="1">
      <c r="A53" s="175">
        <v>42</v>
      </c>
      <c r="B53" s="175"/>
      <c r="C53" s="175"/>
      <c r="D53" s="175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8"/>
      <c r="U53" s="175">
        <f t="shared" si="0"/>
        <v>102</v>
      </c>
      <c r="V53" s="175"/>
      <c r="W53" s="175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6"/>
      <c r="AK53" s="176"/>
      <c r="AL53" s="176"/>
      <c r="AM53" s="176"/>
    </row>
    <row r="54" spans="1:39" ht="12" customHeight="1">
      <c r="A54" s="175">
        <v>43</v>
      </c>
      <c r="B54" s="175"/>
      <c r="C54" s="175"/>
      <c r="D54" s="175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8"/>
      <c r="U54" s="175">
        <f t="shared" si="0"/>
        <v>103</v>
      </c>
      <c r="V54" s="175"/>
      <c r="W54" s="175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6"/>
      <c r="AK54" s="176"/>
      <c r="AL54" s="176"/>
      <c r="AM54" s="176"/>
    </row>
    <row r="55" spans="1:39" ht="12" customHeight="1">
      <c r="A55" s="175">
        <v>44</v>
      </c>
      <c r="B55" s="175"/>
      <c r="C55" s="175"/>
      <c r="D55" s="175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8"/>
      <c r="U55" s="175">
        <f t="shared" si="0"/>
        <v>104</v>
      </c>
      <c r="V55" s="175"/>
      <c r="W55" s="175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6"/>
      <c r="AK55" s="176"/>
      <c r="AL55" s="176"/>
      <c r="AM55" s="176"/>
    </row>
    <row r="56" spans="1:39" ht="12" customHeight="1">
      <c r="A56" s="175">
        <v>45</v>
      </c>
      <c r="B56" s="175"/>
      <c r="C56" s="175"/>
      <c r="D56" s="175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8"/>
      <c r="U56" s="175">
        <f t="shared" si="0"/>
        <v>105</v>
      </c>
      <c r="V56" s="175"/>
      <c r="W56" s="175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6"/>
      <c r="AK56" s="176"/>
      <c r="AL56" s="176"/>
      <c r="AM56" s="176"/>
    </row>
    <row r="57" spans="1:39" ht="12" customHeight="1">
      <c r="A57" s="175">
        <v>46</v>
      </c>
      <c r="B57" s="175"/>
      <c r="C57" s="175"/>
      <c r="D57" s="175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8"/>
      <c r="U57" s="175">
        <f t="shared" si="0"/>
        <v>106</v>
      </c>
      <c r="V57" s="175"/>
      <c r="W57" s="175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6"/>
      <c r="AK57" s="176"/>
      <c r="AL57" s="176"/>
      <c r="AM57" s="176"/>
    </row>
    <row r="58" spans="1:39" ht="12" customHeight="1">
      <c r="A58" s="175">
        <v>47</v>
      </c>
      <c r="B58" s="175"/>
      <c r="C58" s="175"/>
      <c r="D58" s="175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8"/>
      <c r="U58" s="175">
        <f t="shared" si="0"/>
        <v>107</v>
      </c>
      <c r="V58" s="175"/>
      <c r="W58" s="175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6"/>
      <c r="AK58" s="176"/>
      <c r="AL58" s="176"/>
      <c r="AM58" s="176"/>
    </row>
    <row r="59" spans="1:39" ht="12" customHeight="1">
      <c r="A59" s="175">
        <v>48</v>
      </c>
      <c r="B59" s="175"/>
      <c r="C59" s="175"/>
      <c r="D59" s="175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8"/>
      <c r="U59" s="175">
        <f t="shared" si="0"/>
        <v>108</v>
      </c>
      <c r="V59" s="175"/>
      <c r="W59" s="175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6"/>
      <c r="AK59" s="176"/>
      <c r="AL59" s="176"/>
      <c r="AM59" s="176"/>
    </row>
    <row r="60" spans="1:39" ht="12" customHeight="1">
      <c r="A60" s="175">
        <v>49</v>
      </c>
      <c r="B60" s="175"/>
      <c r="C60" s="175"/>
      <c r="D60" s="175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8"/>
      <c r="U60" s="175">
        <f t="shared" si="0"/>
        <v>109</v>
      </c>
      <c r="V60" s="175"/>
      <c r="W60" s="175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6"/>
      <c r="AK60" s="176"/>
      <c r="AL60" s="176"/>
      <c r="AM60" s="176"/>
    </row>
    <row r="61" spans="1:39" ht="12" customHeight="1">
      <c r="A61" s="175">
        <v>50</v>
      </c>
      <c r="B61" s="175"/>
      <c r="C61" s="175"/>
      <c r="D61" s="175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8"/>
      <c r="U61" s="175">
        <f t="shared" si="0"/>
        <v>110</v>
      </c>
      <c r="V61" s="175"/>
      <c r="W61" s="175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6"/>
      <c r="AK61" s="176"/>
      <c r="AL61" s="176"/>
      <c r="AM61" s="176"/>
    </row>
    <row r="62" spans="1:39" ht="12" customHeight="1">
      <c r="A62" s="175">
        <v>51</v>
      </c>
      <c r="B62" s="175"/>
      <c r="C62" s="175"/>
      <c r="D62" s="175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8"/>
      <c r="U62" s="175">
        <f t="shared" si="0"/>
        <v>111</v>
      </c>
      <c r="V62" s="175"/>
      <c r="W62" s="175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6"/>
      <c r="AK62" s="176"/>
      <c r="AL62" s="176"/>
      <c r="AM62" s="176"/>
    </row>
    <row r="63" spans="1:39" ht="12" customHeight="1">
      <c r="A63" s="175">
        <v>52</v>
      </c>
      <c r="B63" s="175"/>
      <c r="C63" s="175"/>
      <c r="D63" s="175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8"/>
      <c r="U63" s="175">
        <f t="shared" si="0"/>
        <v>112</v>
      </c>
      <c r="V63" s="175"/>
      <c r="W63" s="175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6"/>
      <c r="AK63" s="176"/>
      <c r="AL63" s="176"/>
      <c r="AM63" s="176"/>
    </row>
    <row r="64" spans="1:39" ht="12" customHeight="1">
      <c r="A64" s="175">
        <v>53</v>
      </c>
      <c r="B64" s="175"/>
      <c r="C64" s="175"/>
      <c r="D64" s="175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8"/>
      <c r="U64" s="175">
        <f t="shared" si="0"/>
        <v>113</v>
      </c>
      <c r="V64" s="175"/>
      <c r="W64" s="175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6"/>
      <c r="AK64" s="176"/>
      <c r="AL64" s="176"/>
      <c r="AM64" s="176"/>
    </row>
    <row r="65" spans="1:39" ht="12" customHeight="1">
      <c r="A65" s="175">
        <v>54</v>
      </c>
      <c r="B65" s="175"/>
      <c r="C65" s="175"/>
      <c r="D65" s="175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8"/>
      <c r="U65" s="175">
        <f t="shared" si="0"/>
        <v>114</v>
      </c>
      <c r="V65" s="175"/>
      <c r="W65" s="175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6"/>
      <c r="AK65" s="176"/>
      <c r="AL65" s="176"/>
      <c r="AM65" s="176"/>
    </row>
    <row r="66" spans="1:39" ht="12" customHeight="1">
      <c r="A66" s="175">
        <v>55</v>
      </c>
      <c r="B66" s="175"/>
      <c r="C66" s="175"/>
      <c r="D66" s="175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8"/>
      <c r="U66" s="175">
        <f t="shared" si="0"/>
        <v>115</v>
      </c>
      <c r="V66" s="175"/>
      <c r="W66" s="175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6"/>
      <c r="AK66" s="176"/>
      <c r="AL66" s="176"/>
      <c r="AM66" s="176"/>
    </row>
    <row r="67" spans="1:39" ht="12" customHeight="1">
      <c r="A67" s="175">
        <v>56</v>
      </c>
      <c r="B67" s="175"/>
      <c r="C67" s="175"/>
      <c r="D67" s="175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8"/>
      <c r="U67" s="175">
        <f t="shared" si="0"/>
        <v>116</v>
      </c>
      <c r="V67" s="175"/>
      <c r="W67" s="175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76"/>
      <c r="AK67" s="176"/>
      <c r="AL67" s="176"/>
      <c r="AM67" s="176"/>
    </row>
    <row r="68" spans="1:39" ht="12" customHeight="1">
      <c r="A68" s="175">
        <v>57</v>
      </c>
      <c r="B68" s="175"/>
      <c r="C68" s="175"/>
      <c r="D68" s="175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8"/>
      <c r="U68" s="175">
        <f t="shared" si="0"/>
        <v>117</v>
      </c>
      <c r="V68" s="175"/>
      <c r="W68" s="175"/>
      <c r="X68" s="170"/>
      <c r="Y68" s="170"/>
      <c r="Z68" s="170"/>
      <c r="AA68" s="170"/>
      <c r="AB68" s="170"/>
      <c r="AC68" s="170"/>
      <c r="AD68" s="170"/>
      <c r="AE68" s="170"/>
      <c r="AF68" s="170"/>
      <c r="AG68" s="170"/>
      <c r="AH68" s="170"/>
      <c r="AI68" s="170"/>
      <c r="AJ68" s="176"/>
      <c r="AK68" s="176"/>
      <c r="AL68" s="176"/>
      <c r="AM68" s="176"/>
    </row>
    <row r="69" spans="1:39" ht="12" customHeight="1">
      <c r="A69" s="175">
        <v>58</v>
      </c>
      <c r="B69" s="175"/>
      <c r="C69" s="175"/>
      <c r="D69" s="175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8"/>
      <c r="U69" s="175">
        <f t="shared" si="0"/>
        <v>118</v>
      </c>
      <c r="V69" s="175"/>
      <c r="W69" s="175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6"/>
      <c r="AK69" s="176"/>
      <c r="AL69" s="176"/>
      <c r="AM69" s="176"/>
    </row>
    <row r="70" spans="1:39" ht="12" customHeight="1">
      <c r="A70" s="175">
        <v>59</v>
      </c>
      <c r="B70" s="175"/>
      <c r="C70" s="175"/>
      <c r="D70" s="175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8"/>
      <c r="U70" s="175">
        <f t="shared" si="0"/>
        <v>119</v>
      </c>
      <c r="V70" s="175"/>
      <c r="W70" s="175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6"/>
      <c r="AK70" s="176"/>
      <c r="AL70" s="176"/>
      <c r="AM70" s="176"/>
    </row>
    <row r="71" spans="1:39" ht="12" customHeight="1">
      <c r="A71" s="175">
        <v>60</v>
      </c>
      <c r="B71" s="175"/>
      <c r="C71" s="175"/>
      <c r="D71" s="175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8"/>
      <c r="U71" s="175">
        <f t="shared" si="0"/>
        <v>120</v>
      </c>
      <c r="V71" s="175"/>
      <c r="W71" s="175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6"/>
      <c r="AK71" s="176"/>
      <c r="AL71" s="176"/>
      <c r="AM71" s="176"/>
    </row>
  </sheetData>
  <mergeCells count="755">
    <mergeCell ref="AJ71:AM7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11:D11"/>
    <mergeCell ref="A12:D12"/>
    <mergeCell ref="A13:D13"/>
    <mergeCell ref="AJ11:AM11"/>
    <mergeCell ref="AJ12:AM12"/>
    <mergeCell ref="AJ13:AM13"/>
    <mergeCell ref="AJ59:AM59"/>
    <mergeCell ref="AJ60:AM60"/>
    <mergeCell ref="AJ61:AM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70:D70"/>
    <mergeCell ref="A71:D71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8:D68"/>
    <mergeCell ref="A69:D69"/>
    <mergeCell ref="A66:D66"/>
    <mergeCell ref="A67:D67"/>
    <mergeCell ref="A47:D47"/>
    <mergeCell ref="A48:D48"/>
    <mergeCell ref="A49:D49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41:J41"/>
    <mergeCell ref="H42:J42"/>
    <mergeCell ref="H43:J43"/>
    <mergeCell ref="H44:J44"/>
    <mergeCell ref="H45:J45"/>
    <mergeCell ref="H46:J46"/>
    <mergeCell ref="N71:P71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56:M56"/>
    <mergeCell ref="K57:M57"/>
    <mergeCell ref="K58:M58"/>
    <mergeCell ref="K59:M59"/>
    <mergeCell ref="N62:P62"/>
    <mergeCell ref="N63:P63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32:P32"/>
    <mergeCell ref="N33:P33"/>
    <mergeCell ref="N38:P38"/>
    <mergeCell ref="N39:P39"/>
    <mergeCell ref="K38:M38"/>
    <mergeCell ref="K39:M39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N49:P49"/>
    <mergeCell ref="N50:P50"/>
    <mergeCell ref="K51:M51"/>
    <mergeCell ref="K52:M52"/>
    <mergeCell ref="K53:M53"/>
    <mergeCell ref="K54:M54"/>
    <mergeCell ref="K55:M55"/>
    <mergeCell ref="N51:P51"/>
    <mergeCell ref="K63:M63"/>
    <mergeCell ref="K64:M64"/>
    <mergeCell ref="K65:M65"/>
    <mergeCell ref="K66:M66"/>
    <mergeCell ref="K67:M67"/>
    <mergeCell ref="Q67:S67"/>
    <mergeCell ref="Q68:S68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Q65:S65"/>
    <mergeCell ref="Q66:S66"/>
    <mergeCell ref="N45:P45"/>
    <mergeCell ref="N46:P46"/>
    <mergeCell ref="N47:P47"/>
    <mergeCell ref="N48:P48"/>
    <mergeCell ref="Q71:S71"/>
    <mergeCell ref="U46:W46"/>
    <mergeCell ref="U47:W47"/>
    <mergeCell ref="U48:W48"/>
    <mergeCell ref="U49:W49"/>
    <mergeCell ref="U50:W50"/>
    <mergeCell ref="U71:W71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U40:W40"/>
    <mergeCell ref="U41:W41"/>
    <mergeCell ref="U42:W42"/>
    <mergeCell ref="U45:W45"/>
    <mergeCell ref="U44:W44"/>
    <mergeCell ref="Q60:S60"/>
    <mergeCell ref="Q45:S45"/>
    <mergeCell ref="U63:W63"/>
    <mergeCell ref="U64:W64"/>
    <mergeCell ref="U58:W58"/>
    <mergeCell ref="U59:W59"/>
    <mergeCell ref="U60:W60"/>
    <mergeCell ref="U61:W61"/>
    <mergeCell ref="U62:W62"/>
    <mergeCell ref="Q61:S61"/>
    <mergeCell ref="Q62:S62"/>
    <mergeCell ref="Q63:S63"/>
    <mergeCell ref="Q64:S64"/>
    <mergeCell ref="Q46:S46"/>
    <mergeCell ref="Q47:S47"/>
    <mergeCell ref="Q48:S48"/>
    <mergeCell ref="Q49:S49"/>
    <mergeCell ref="Q50:S50"/>
    <mergeCell ref="Q51:S51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65:W65"/>
    <mergeCell ref="U66:W66"/>
    <mergeCell ref="U67:W67"/>
    <mergeCell ref="U68:W68"/>
    <mergeCell ref="U69:W69"/>
    <mergeCell ref="U70:W70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67:Z67"/>
    <mergeCell ref="X68:Z68"/>
    <mergeCell ref="X69:Z69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54:AC54"/>
    <mergeCell ref="AA55:AC55"/>
    <mergeCell ref="AA56:AC56"/>
    <mergeCell ref="AA57:AC57"/>
    <mergeCell ref="AA58:AC58"/>
    <mergeCell ref="AA70:AC70"/>
    <mergeCell ref="AA71:AC71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40:AC40"/>
    <mergeCell ref="AA27:AC27"/>
    <mergeCell ref="AA33:AC33"/>
    <mergeCell ref="AA28:AC28"/>
    <mergeCell ref="AA29:AC29"/>
    <mergeCell ref="AA34:AC34"/>
    <mergeCell ref="AA35:AC35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61:AF61"/>
    <mergeCell ref="AD62:AF62"/>
    <mergeCell ref="AD63:AF63"/>
    <mergeCell ref="AG70:AI70"/>
    <mergeCell ref="AD66:AF66"/>
    <mergeCell ref="AD67:AF67"/>
    <mergeCell ref="AD68:AF68"/>
    <mergeCell ref="AD69:AF69"/>
    <mergeCell ref="AG69:AI69"/>
    <mergeCell ref="AD70:AF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52:AF52"/>
    <mergeCell ref="AG58:AI58"/>
    <mergeCell ref="AG49:AI49"/>
    <mergeCell ref="AG50:AI50"/>
    <mergeCell ref="AG51:AI51"/>
    <mergeCell ref="AG52:AI52"/>
    <mergeCell ref="AG53:AI53"/>
    <mergeCell ref="AG67:AI67"/>
    <mergeCell ref="AG68:AI68"/>
    <mergeCell ref="AD53:AF53"/>
    <mergeCell ref="AD54:AF54"/>
    <mergeCell ref="AD55:AF55"/>
    <mergeCell ref="AD56:AF56"/>
    <mergeCell ref="AD57:AF57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27:AM27"/>
    <mergeCell ref="AJ28:AM28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N52:P52"/>
    <mergeCell ref="N53:P53"/>
    <mergeCell ref="N54:P54"/>
    <mergeCell ref="N55:P55"/>
    <mergeCell ref="N56:P56"/>
    <mergeCell ref="K68:M68"/>
    <mergeCell ref="H52:J52"/>
    <mergeCell ref="H53:J53"/>
    <mergeCell ref="H63:J63"/>
    <mergeCell ref="K62:M62"/>
    <mergeCell ref="H54:J54"/>
    <mergeCell ref="H55:J55"/>
    <mergeCell ref="H56:J56"/>
    <mergeCell ref="H57:J57"/>
    <mergeCell ref="H59:J59"/>
    <mergeCell ref="H60:J60"/>
    <mergeCell ref="H61:J61"/>
    <mergeCell ref="H62:J62"/>
    <mergeCell ref="H65:J65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H47:J47"/>
    <mergeCell ref="H48:J48"/>
    <mergeCell ref="H49:J49"/>
    <mergeCell ref="H50:J50"/>
    <mergeCell ref="H51:J51"/>
    <mergeCell ref="E66:G66"/>
    <mergeCell ref="E65:G65"/>
    <mergeCell ref="E68:G68"/>
    <mergeCell ref="E67:G67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12:G12"/>
    <mergeCell ref="AA12:AC12"/>
    <mergeCell ref="AA13:AC13"/>
    <mergeCell ref="AA14:AC14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H11:J11"/>
    <mergeCell ref="H12:J12"/>
    <mergeCell ref="H13:J13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A23:AC2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AD71:AF71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56:G56"/>
    <mergeCell ref="E70:G70"/>
    <mergeCell ref="E69:G69"/>
    <mergeCell ref="E71:G71"/>
    <mergeCell ref="K69:M69"/>
    <mergeCell ref="K70:M70"/>
    <mergeCell ref="K71:M71"/>
    <mergeCell ref="H69:J69"/>
    <mergeCell ref="H70:J70"/>
    <mergeCell ref="H71:J71"/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E39:G39"/>
    <mergeCell ref="E38:G38"/>
    <mergeCell ref="Q38:S38"/>
    <mergeCell ref="Q39:S39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</mergeCells>
  <printOptions horizontalCentered="1" gridLinesSet="0"/>
  <pageMargins left="0.23622047244094499" right="0.25" top="0.46" bottom="0.14370078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AM218"/>
  <sheetViews>
    <sheetView showGridLines="0" view="pageBreakPreview" zoomScale="115" zoomScaleNormal="100" zoomScaleSheetLayoutView="115" workbookViewId="0">
      <pane xSplit="28" ySplit="11" topLeftCell="AC206" activePane="bottomRight" state="frozen"/>
      <selection pane="topRight" activeCell="AC1" sqref="AC1"/>
      <selection pane="bottomLeft" activeCell="A12" sqref="A12"/>
      <selection pane="bottomRight" activeCell="K210" sqref="K210:AB210"/>
    </sheetView>
  </sheetViews>
  <sheetFormatPr defaultRowHeight="12.75" outlineLevelRow="3"/>
  <cols>
    <col min="1" max="1" width="1.42578125" style="2" customWidth="1"/>
    <col min="2" max="11" width="3" style="2" customWidth="1"/>
    <col min="12" max="12" width="6.28515625" style="2" customWidth="1"/>
    <col min="13" max="13" width="3" style="2" customWidth="1"/>
    <col min="14" max="14" width="6.28515625" style="2" customWidth="1"/>
    <col min="15" max="15" width="3.85546875" style="2" customWidth="1"/>
    <col min="16" max="16" width="5.7109375" style="2" customWidth="1"/>
    <col min="17" max="17" width="3" style="2" customWidth="1"/>
    <col min="18" max="18" width="7.140625" style="2" customWidth="1"/>
    <col min="19" max="19" width="4" style="2" customWidth="1"/>
    <col min="20" max="20" width="5.5703125" style="2" customWidth="1"/>
    <col min="21" max="21" width="3" style="2" customWidth="1"/>
    <col min="22" max="22" width="7.85546875" style="2" customWidth="1"/>
    <col min="23" max="23" width="4.140625" style="2" customWidth="1"/>
    <col min="24" max="24" width="3" style="2" customWidth="1"/>
    <col min="25" max="25" width="5.140625" style="2" customWidth="1"/>
    <col min="26" max="26" width="4.7109375" style="2" customWidth="1"/>
    <col min="27" max="28" width="3" style="2" customWidth="1"/>
    <col min="29" max="36" width="3" style="62" customWidth="1"/>
    <col min="37" max="37" width="2.42578125" style="62" customWidth="1"/>
    <col min="38" max="38" width="2.85546875" style="62" customWidth="1"/>
    <col min="39" max="39" width="1.28515625" style="2" customWidth="1"/>
    <col min="40" max="16384" width="9.140625" style="2"/>
  </cols>
  <sheetData>
    <row r="1" spans="1:39" ht="61.5" customHeight="1">
      <c r="A1" s="212" t="s">
        <v>19</v>
      </c>
      <c r="B1" s="212"/>
      <c r="C1" s="213"/>
      <c r="D1" s="213"/>
      <c r="E1" s="213"/>
      <c r="F1" s="213"/>
      <c r="G1" s="213"/>
      <c r="H1" s="213"/>
      <c r="I1" s="213"/>
      <c r="J1" s="214"/>
      <c r="K1" s="151" t="s">
        <v>103</v>
      </c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3"/>
      <c r="AC1" s="221"/>
      <c r="AD1" s="222"/>
      <c r="AE1" s="222"/>
      <c r="AF1" s="222"/>
      <c r="AG1" s="222"/>
      <c r="AH1" s="222"/>
      <c r="AI1" s="222"/>
      <c r="AJ1" s="222"/>
      <c r="AK1" s="222"/>
      <c r="AL1" s="223"/>
      <c r="AM1" s="223"/>
    </row>
    <row r="2" spans="1:39" ht="15" customHeight="1">
      <c r="A2" s="215"/>
      <c r="B2" s="215"/>
      <c r="C2" s="216"/>
      <c r="D2" s="216"/>
      <c r="E2" s="216"/>
      <c r="F2" s="216"/>
      <c r="G2" s="216"/>
      <c r="H2" s="216"/>
      <c r="I2" s="216"/>
      <c r="J2" s="217"/>
      <c r="K2" s="154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6"/>
      <c r="AC2" s="224"/>
      <c r="AD2" s="225"/>
      <c r="AE2" s="225"/>
      <c r="AF2" s="225"/>
      <c r="AG2" s="225"/>
      <c r="AH2" s="225"/>
      <c r="AI2" s="225"/>
      <c r="AJ2" s="225"/>
      <c r="AK2" s="225"/>
      <c r="AL2" s="226"/>
      <c r="AM2" s="226"/>
    </row>
    <row r="3" spans="1:39" ht="12.75" customHeight="1">
      <c r="A3" s="215"/>
      <c r="B3" s="215"/>
      <c r="C3" s="216"/>
      <c r="D3" s="216"/>
      <c r="E3" s="216"/>
      <c r="F3" s="216"/>
      <c r="G3" s="216"/>
      <c r="H3" s="216"/>
      <c r="I3" s="216"/>
      <c r="J3" s="217"/>
      <c r="K3" s="154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6"/>
      <c r="AC3" s="224"/>
      <c r="AD3" s="225"/>
      <c r="AE3" s="225"/>
      <c r="AF3" s="225"/>
      <c r="AG3" s="225"/>
      <c r="AH3" s="225"/>
      <c r="AI3" s="225"/>
      <c r="AJ3" s="225"/>
      <c r="AK3" s="225"/>
      <c r="AL3" s="226"/>
      <c r="AM3" s="226"/>
    </row>
    <row r="4" spans="1:39" ht="13.5" customHeight="1">
      <c r="A4" s="215"/>
      <c r="B4" s="215"/>
      <c r="C4" s="216"/>
      <c r="D4" s="216"/>
      <c r="E4" s="216"/>
      <c r="F4" s="216"/>
      <c r="G4" s="216"/>
      <c r="H4" s="216"/>
      <c r="I4" s="216"/>
      <c r="J4" s="217"/>
      <c r="K4" s="171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3"/>
      <c r="AC4" s="224"/>
      <c r="AD4" s="225"/>
      <c r="AE4" s="225"/>
      <c r="AF4" s="225"/>
      <c r="AG4" s="225"/>
      <c r="AH4" s="225"/>
      <c r="AI4" s="225"/>
      <c r="AJ4" s="225"/>
      <c r="AK4" s="225"/>
      <c r="AL4" s="226"/>
      <c r="AM4" s="226"/>
    </row>
    <row r="5" spans="1:39" ht="11.25" customHeight="1">
      <c r="A5" s="215"/>
      <c r="B5" s="215"/>
      <c r="C5" s="216"/>
      <c r="D5" s="216"/>
      <c r="E5" s="216"/>
      <c r="F5" s="216"/>
      <c r="G5" s="216"/>
      <c r="H5" s="216"/>
      <c r="I5" s="216"/>
      <c r="J5" s="217"/>
      <c r="K5" s="174" t="str">
        <f>Cover!K5</f>
        <v>WORK BREAKDOWN STRUCTURE</v>
      </c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9"/>
      <c r="AC5" s="224"/>
      <c r="AD5" s="225"/>
      <c r="AE5" s="225"/>
      <c r="AF5" s="225"/>
      <c r="AG5" s="225"/>
      <c r="AH5" s="225"/>
      <c r="AI5" s="225"/>
      <c r="AJ5" s="225"/>
      <c r="AK5" s="225"/>
      <c r="AL5" s="226"/>
      <c r="AM5" s="226"/>
    </row>
    <row r="6" spans="1:39" ht="6.75" customHeight="1">
      <c r="A6" s="218"/>
      <c r="B6" s="218"/>
      <c r="C6" s="219"/>
      <c r="D6" s="219"/>
      <c r="E6" s="219"/>
      <c r="F6" s="219"/>
      <c r="G6" s="219"/>
      <c r="H6" s="219"/>
      <c r="I6" s="219"/>
      <c r="J6" s="220"/>
      <c r="K6" s="70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2"/>
      <c r="AC6" s="227"/>
      <c r="AD6" s="228"/>
      <c r="AE6" s="228"/>
      <c r="AF6" s="228"/>
      <c r="AG6" s="228"/>
      <c r="AH6" s="228"/>
      <c r="AI6" s="228"/>
      <c r="AJ6" s="228"/>
      <c r="AK6" s="228"/>
      <c r="AL6" s="229"/>
      <c r="AM6" s="229"/>
    </row>
    <row r="7" spans="1:39" ht="18" customHeight="1">
      <c r="A7" s="230" t="s">
        <v>6</v>
      </c>
      <c r="B7" s="230"/>
      <c r="C7" s="102"/>
      <c r="D7" s="102"/>
      <c r="E7" s="102"/>
      <c r="F7" s="102"/>
      <c r="G7" s="102"/>
      <c r="H7" s="102"/>
      <c r="I7" s="102"/>
      <c r="J7" s="231"/>
      <c r="K7" s="81" t="s">
        <v>7</v>
      </c>
      <c r="L7" s="81"/>
      <c r="M7" s="81" t="s">
        <v>8</v>
      </c>
      <c r="N7" s="81"/>
      <c r="O7" s="81" t="s">
        <v>9</v>
      </c>
      <c r="P7" s="81"/>
      <c r="Q7" s="81" t="s">
        <v>10</v>
      </c>
      <c r="R7" s="81"/>
      <c r="S7" s="81" t="s">
        <v>11</v>
      </c>
      <c r="T7" s="81"/>
      <c r="U7" s="81" t="s">
        <v>12</v>
      </c>
      <c r="V7" s="81"/>
      <c r="W7" s="82" t="s">
        <v>13</v>
      </c>
      <c r="X7" s="82"/>
      <c r="Y7" s="82"/>
      <c r="Z7" s="81" t="s">
        <v>14</v>
      </c>
      <c r="AA7" s="81"/>
      <c r="AB7" s="81"/>
      <c r="AC7" s="232" t="s">
        <v>339</v>
      </c>
      <c r="AD7" s="233"/>
      <c r="AE7" s="233"/>
      <c r="AF7" s="233"/>
      <c r="AG7" s="233"/>
      <c r="AH7" s="233"/>
      <c r="AI7" s="233"/>
      <c r="AJ7" s="233"/>
      <c r="AK7" s="233"/>
      <c r="AL7" s="234"/>
      <c r="AM7" s="234"/>
    </row>
    <row r="8" spans="1:39" ht="17.25" customHeight="1" thickBot="1">
      <c r="A8" s="235" t="s">
        <v>21</v>
      </c>
      <c r="B8" s="235"/>
      <c r="C8" s="100"/>
      <c r="D8" s="100"/>
      <c r="E8" s="100"/>
      <c r="F8" s="100"/>
      <c r="G8" s="100"/>
      <c r="H8" s="100"/>
      <c r="I8" s="100"/>
      <c r="J8" s="101"/>
      <c r="K8" s="85" t="s">
        <v>22</v>
      </c>
      <c r="L8" s="86"/>
      <c r="M8" s="83" t="s">
        <v>28</v>
      </c>
      <c r="N8" s="84"/>
      <c r="O8" s="85" t="s">
        <v>38</v>
      </c>
      <c r="P8" s="86"/>
      <c r="Q8" s="83" t="s">
        <v>29</v>
      </c>
      <c r="R8" s="84"/>
      <c r="S8" s="85" t="str">
        <f>Cover!S8</f>
        <v>GE</v>
      </c>
      <c r="T8" s="86"/>
      <c r="U8" s="85" t="str">
        <f>Cover!U8</f>
        <v>WB</v>
      </c>
      <c r="V8" s="86"/>
      <c r="W8" s="236" t="str">
        <f>Cover!W8</f>
        <v>0001</v>
      </c>
      <c r="X8" s="237"/>
      <c r="Y8" s="238"/>
      <c r="Z8" s="85" t="str">
        <f>Cover!Z8</f>
        <v>V00</v>
      </c>
      <c r="AA8" s="87"/>
      <c r="AB8" s="86"/>
      <c r="AC8" s="97"/>
      <c r="AD8" s="98"/>
      <c r="AE8" s="98"/>
      <c r="AF8" s="98"/>
      <c r="AG8" s="98"/>
      <c r="AH8" s="98"/>
      <c r="AI8" s="98"/>
      <c r="AJ8" s="98"/>
      <c r="AK8" s="98"/>
      <c r="AL8" s="99"/>
      <c r="AM8" s="99"/>
    </row>
    <row r="9" spans="1:39" ht="15" customHeight="1" thickBot="1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56"/>
    </row>
    <row r="10" spans="1:39" ht="20.100000000000001" customHeight="1">
      <c r="A10" s="23"/>
      <c r="B10" s="239" t="s">
        <v>104</v>
      </c>
      <c r="C10" s="240"/>
      <c r="D10" s="240"/>
      <c r="E10" s="240"/>
      <c r="F10" s="240"/>
      <c r="G10" s="240"/>
      <c r="H10" s="240"/>
      <c r="I10" s="240"/>
      <c r="J10" s="240"/>
      <c r="K10" s="241" t="s">
        <v>105</v>
      </c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2" t="s">
        <v>106</v>
      </c>
      <c r="AD10" s="242"/>
      <c r="AE10" s="242"/>
      <c r="AF10" s="242"/>
      <c r="AG10" s="242"/>
      <c r="AH10" s="242" t="s">
        <v>107</v>
      </c>
      <c r="AI10" s="242"/>
      <c r="AJ10" s="242"/>
      <c r="AK10" s="242"/>
      <c r="AL10" s="243"/>
      <c r="AM10" s="57"/>
    </row>
    <row r="11" spans="1:39" ht="21.95" customHeight="1">
      <c r="A11" s="23"/>
      <c r="B11" s="207">
        <v>1</v>
      </c>
      <c r="C11" s="208"/>
      <c r="D11" s="208"/>
      <c r="E11" s="208"/>
      <c r="F11" s="208"/>
      <c r="G11" s="208"/>
      <c r="H11" s="208"/>
      <c r="I11" s="208"/>
      <c r="J11" s="208"/>
      <c r="K11" s="209" t="s">
        <v>108</v>
      </c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10">
        <f>AC12+AC13+AC82+AC113+AC137+AC188+AC216</f>
        <v>1</v>
      </c>
      <c r="AD11" s="210"/>
      <c r="AE11" s="210"/>
      <c r="AF11" s="210"/>
      <c r="AG11" s="210"/>
      <c r="AH11" s="210">
        <f>AH12+AH13+AH82+AH113+AH137+AH188+AH216</f>
        <v>0.99997500000000006</v>
      </c>
      <c r="AI11" s="210"/>
      <c r="AJ11" s="210"/>
      <c r="AK11" s="210"/>
      <c r="AL11" s="211"/>
      <c r="AM11" s="57"/>
    </row>
    <row r="12" spans="1:39" ht="21.95" customHeight="1">
      <c r="A12" s="23"/>
      <c r="B12" s="200">
        <v>1.1000000000000001</v>
      </c>
      <c r="C12" s="201"/>
      <c r="D12" s="201"/>
      <c r="E12" s="201"/>
      <c r="F12" s="201"/>
      <c r="G12" s="201"/>
      <c r="H12" s="201"/>
      <c r="I12" s="201"/>
      <c r="J12" s="201"/>
      <c r="K12" s="202" t="s">
        <v>343</v>
      </c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3">
        <f>AH12/AH11</f>
        <v>1.0000250006250155E-2</v>
      </c>
      <c r="AD12" s="203"/>
      <c r="AE12" s="203"/>
      <c r="AF12" s="203"/>
      <c r="AG12" s="203"/>
      <c r="AH12" s="203">
        <v>0.01</v>
      </c>
      <c r="AI12" s="203"/>
      <c r="AJ12" s="203"/>
      <c r="AK12" s="203"/>
      <c r="AL12" s="204"/>
      <c r="AM12" s="57"/>
    </row>
    <row r="13" spans="1:39" ht="21.95" customHeight="1">
      <c r="A13" s="23"/>
      <c r="B13" s="200">
        <v>1.2</v>
      </c>
      <c r="C13" s="201"/>
      <c r="D13" s="201"/>
      <c r="E13" s="201"/>
      <c r="F13" s="201"/>
      <c r="G13" s="201"/>
      <c r="H13" s="201"/>
      <c r="I13" s="201"/>
      <c r="J13" s="201"/>
      <c r="K13" s="202" t="s">
        <v>109</v>
      </c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3">
        <f>AH13/AH11</f>
        <v>5.0001250031250784E-2</v>
      </c>
      <c r="AD13" s="203"/>
      <c r="AE13" s="203"/>
      <c r="AF13" s="203"/>
      <c r="AG13" s="203"/>
      <c r="AH13" s="203">
        <f>AH14+AH24+AH37+AH42+AH60+AH73</f>
        <v>0.05</v>
      </c>
      <c r="AI13" s="203"/>
      <c r="AJ13" s="203"/>
      <c r="AK13" s="203"/>
      <c r="AL13" s="204"/>
      <c r="AM13" s="57"/>
    </row>
    <row r="14" spans="1:39" s="60" customFormat="1" ht="21.95" customHeight="1" outlineLevel="1">
      <c r="A14" s="58"/>
      <c r="B14" s="205" t="s">
        <v>48</v>
      </c>
      <c r="C14" s="206"/>
      <c r="D14" s="206"/>
      <c r="E14" s="206"/>
      <c r="F14" s="206"/>
      <c r="G14" s="206"/>
      <c r="H14" s="206"/>
      <c r="I14" s="206"/>
      <c r="J14" s="206"/>
      <c r="K14" s="184" t="s">
        <v>125</v>
      </c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5">
        <f>AH14/AH13</f>
        <v>0.14000000000000001</v>
      </c>
      <c r="AD14" s="185"/>
      <c r="AE14" s="185"/>
      <c r="AF14" s="185"/>
      <c r="AG14" s="185"/>
      <c r="AH14" s="185">
        <f>AH15+AH22</f>
        <v>7.000000000000001E-3</v>
      </c>
      <c r="AI14" s="185"/>
      <c r="AJ14" s="185"/>
      <c r="AK14" s="185"/>
      <c r="AL14" s="186"/>
      <c r="AM14" s="59"/>
    </row>
    <row r="15" spans="1:39" s="60" customFormat="1" ht="21.95" customHeight="1" outlineLevel="2">
      <c r="A15" s="58"/>
      <c r="B15" s="192" t="s">
        <v>126</v>
      </c>
      <c r="C15" s="193"/>
      <c r="D15" s="193"/>
      <c r="E15" s="193"/>
      <c r="F15" s="193"/>
      <c r="G15" s="193"/>
      <c r="H15" s="193"/>
      <c r="I15" s="193"/>
      <c r="J15" s="193"/>
      <c r="K15" s="194" t="s">
        <v>41</v>
      </c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5">
        <f>AH15/AH14</f>
        <v>0.74285714285714288</v>
      </c>
      <c r="AD15" s="195"/>
      <c r="AE15" s="195"/>
      <c r="AF15" s="195"/>
      <c r="AG15" s="195"/>
      <c r="AH15" s="195">
        <f>SUM(AH16:AL21)</f>
        <v>5.2000000000000006E-3</v>
      </c>
      <c r="AI15" s="195"/>
      <c r="AJ15" s="195"/>
      <c r="AK15" s="195"/>
      <c r="AL15" s="196"/>
      <c r="AM15" s="59"/>
    </row>
    <row r="16" spans="1:39" s="60" customFormat="1" ht="21.95" customHeight="1" outlineLevel="3">
      <c r="A16" s="58"/>
      <c r="B16" s="187" t="s">
        <v>129</v>
      </c>
      <c r="C16" s="188"/>
      <c r="D16" s="188"/>
      <c r="E16" s="188"/>
      <c r="F16" s="188"/>
      <c r="G16" s="188"/>
      <c r="H16" s="188"/>
      <c r="I16" s="188"/>
      <c r="J16" s="188"/>
      <c r="K16" s="189" t="s">
        <v>39</v>
      </c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90">
        <f>AH16/$AH$15</f>
        <v>0.19230769230769229</v>
      </c>
      <c r="AD16" s="190"/>
      <c r="AE16" s="190"/>
      <c r="AF16" s="190"/>
      <c r="AG16" s="190"/>
      <c r="AH16" s="190">
        <v>1E-3</v>
      </c>
      <c r="AI16" s="190"/>
      <c r="AJ16" s="190"/>
      <c r="AK16" s="190"/>
      <c r="AL16" s="191"/>
      <c r="AM16" s="59"/>
    </row>
    <row r="17" spans="1:39" s="60" customFormat="1" ht="21.95" customHeight="1" outlineLevel="3">
      <c r="A17" s="58"/>
      <c r="B17" s="187" t="s">
        <v>130</v>
      </c>
      <c r="C17" s="188"/>
      <c r="D17" s="188"/>
      <c r="E17" s="188"/>
      <c r="F17" s="188"/>
      <c r="G17" s="188"/>
      <c r="H17" s="188"/>
      <c r="I17" s="188"/>
      <c r="J17" s="188"/>
      <c r="K17" s="189" t="s">
        <v>42</v>
      </c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90">
        <f t="shared" ref="AC17:AC21" si="0">AH17/$AH$15</f>
        <v>0.19230769230769229</v>
      </c>
      <c r="AD17" s="190"/>
      <c r="AE17" s="190"/>
      <c r="AF17" s="190"/>
      <c r="AG17" s="190"/>
      <c r="AH17" s="190">
        <v>1E-3</v>
      </c>
      <c r="AI17" s="190"/>
      <c r="AJ17" s="190"/>
      <c r="AK17" s="190"/>
      <c r="AL17" s="191"/>
      <c r="AM17" s="59"/>
    </row>
    <row r="18" spans="1:39" s="60" customFormat="1" ht="21.95" customHeight="1" outlineLevel="3">
      <c r="A18" s="58"/>
      <c r="B18" s="187" t="s">
        <v>131</v>
      </c>
      <c r="C18" s="188"/>
      <c r="D18" s="188"/>
      <c r="E18" s="188"/>
      <c r="F18" s="188"/>
      <c r="G18" s="188"/>
      <c r="H18" s="188"/>
      <c r="I18" s="188"/>
      <c r="J18" s="188"/>
      <c r="K18" s="189" t="s">
        <v>43</v>
      </c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90">
        <f t="shared" si="0"/>
        <v>0.15384615384615383</v>
      </c>
      <c r="AD18" s="190"/>
      <c r="AE18" s="190"/>
      <c r="AF18" s="190"/>
      <c r="AG18" s="190"/>
      <c r="AH18" s="190">
        <v>8.0000000000000004E-4</v>
      </c>
      <c r="AI18" s="190"/>
      <c r="AJ18" s="190"/>
      <c r="AK18" s="190"/>
      <c r="AL18" s="191"/>
      <c r="AM18" s="59"/>
    </row>
    <row r="19" spans="1:39" s="60" customFormat="1" ht="21.95" customHeight="1" outlineLevel="3">
      <c r="A19" s="58"/>
      <c r="B19" s="187" t="s">
        <v>132</v>
      </c>
      <c r="C19" s="188"/>
      <c r="D19" s="188"/>
      <c r="E19" s="188"/>
      <c r="F19" s="188"/>
      <c r="G19" s="188"/>
      <c r="H19" s="188"/>
      <c r="I19" s="188"/>
      <c r="J19" s="188"/>
      <c r="K19" s="189" t="s">
        <v>44</v>
      </c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90">
        <f t="shared" si="0"/>
        <v>0.15384615384615383</v>
      </c>
      <c r="AD19" s="190"/>
      <c r="AE19" s="190"/>
      <c r="AF19" s="190"/>
      <c r="AG19" s="190"/>
      <c r="AH19" s="190">
        <v>8.0000000000000004E-4</v>
      </c>
      <c r="AI19" s="190"/>
      <c r="AJ19" s="190"/>
      <c r="AK19" s="190"/>
      <c r="AL19" s="191"/>
      <c r="AM19" s="59"/>
    </row>
    <row r="20" spans="1:39" s="60" customFormat="1" ht="21.95" customHeight="1" outlineLevel="3">
      <c r="A20" s="58"/>
      <c r="B20" s="187" t="s">
        <v>133</v>
      </c>
      <c r="C20" s="188"/>
      <c r="D20" s="188"/>
      <c r="E20" s="188"/>
      <c r="F20" s="188"/>
      <c r="G20" s="188"/>
      <c r="H20" s="188"/>
      <c r="I20" s="188"/>
      <c r="J20" s="188"/>
      <c r="K20" s="189" t="s">
        <v>45</v>
      </c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90">
        <f t="shared" si="0"/>
        <v>0.15384615384615383</v>
      </c>
      <c r="AD20" s="190"/>
      <c r="AE20" s="190"/>
      <c r="AF20" s="190"/>
      <c r="AG20" s="190"/>
      <c r="AH20" s="190">
        <v>8.0000000000000004E-4</v>
      </c>
      <c r="AI20" s="190"/>
      <c r="AJ20" s="190"/>
      <c r="AK20" s="190"/>
      <c r="AL20" s="191"/>
      <c r="AM20" s="59"/>
    </row>
    <row r="21" spans="1:39" s="60" customFormat="1" ht="21.95" customHeight="1" outlineLevel="3">
      <c r="A21" s="58"/>
      <c r="B21" s="187" t="s">
        <v>134</v>
      </c>
      <c r="C21" s="188"/>
      <c r="D21" s="188"/>
      <c r="E21" s="188"/>
      <c r="F21" s="188"/>
      <c r="G21" s="188"/>
      <c r="H21" s="188"/>
      <c r="I21" s="188"/>
      <c r="J21" s="188"/>
      <c r="K21" s="189" t="s">
        <v>46</v>
      </c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90">
        <f t="shared" si="0"/>
        <v>0.15384615384615383</v>
      </c>
      <c r="AD21" s="190"/>
      <c r="AE21" s="190"/>
      <c r="AF21" s="190"/>
      <c r="AG21" s="190"/>
      <c r="AH21" s="190">
        <v>8.0000000000000004E-4</v>
      </c>
      <c r="AI21" s="190"/>
      <c r="AJ21" s="190"/>
      <c r="AK21" s="190"/>
      <c r="AL21" s="191"/>
      <c r="AM21" s="59"/>
    </row>
    <row r="22" spans="1:39" s="60" customFormat="1" ht="21.95" customHeight="1" outlineLevel="2">
      <c r="A22" s="58"/>
      <c r="B22" s="192" t="s">
        <v>127</v>
      </c>
      <c r="C22" s="193"/>
      <c r="D22" s="193"/>
      <c r="E22" s="193"/>
      <c r="F22" s="193"/>
      <c r="G22" s="193"/>
      <c r="H22" s="193"/>
      <c r="I22" s="193"/>
      <c r="J22" s="193"/>
      <c r="K22" s="194" t="s">
        <v>47</v>
      </c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5">
        <f>AH22/AH14</f>
        <v>0.25714285714285712</v>
      </c>
      <c r="AD22" s="195"/>
      <c r="AE22" s="195"/>
      <c r="AF22" s="195"/>
      <c r="AG22" s="195"/>
      <c r="AH22" s="195">
        <f>AH23</f>
        <v>1.8E-3</v>
      </c>
      <c r="AI22" s="195"/>
      <c r="AJ22" s="195"/>
      <c r="AK22" s="195"/>
      <c r="AL22" s="196"/>
      <c r="AM22" s="59"/>
    </row>
    <row r="23" spans="1:39" s="60" customFormat="1" ht="21.95" customHeight="1" outlineLevel="3">
      <c r="A23" s="58"/>
      <c r="B23" s="187" t="s">
        <v>128</v>
      </c>
      <c r="C23" s="188"/>
      <c r="D23" s="188"/>
      <c r="E23" s="188"/>
      <c r="F23" s="188"/>
      <c r="G23" s="188"/>
      <c r="H23" s="188"/>
      <c r="I23" s="188"/>
      <c r="J23" s="188"/>
      <c r="K23" s="189" t="s">
        <v>49</v>
      </c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90">
        <f>AH23/AH22</f>
        <v>1</v>
      </c>
      <c r="AD23" s="190"/>
      <c r="AE23" s="190"/>
      <c r="AF23" s="190"/>
      <c r="AG23" s="190"/>
      <c r="AH23" s="190">
        <v>1.8E-3</v>
      </c>
      <c r="AI23" s="190"/>
      <c r="AJ23" s="190"/>
      <c r="AK23" s="190"/>
      <c r="AL23" s="191"/>
      <c r="AM23" s="59"/>
    </row>
    <row r="24" spans="1:39" s="60" customFormat="1" ht="21.95" customHeight="1" outlineLevel="1">
      <c r="A24" s="58"/>
      <c r="B24" s="205" t="s">
        <v>110</v>
      </c>
      <c r="C24" s="206"/>
      <c r="D24" s="206"/>
      <c r="E24" s="206"/>
      <c r="F24" s="206"/>
      <c r="G24" s="206"/>
      <c r="H24" s="206"/>
      <c r="I24" s="206"/>
      <c r="J24" s="206"/>
      <c r="K24" s="184" t="s">
        <v>50</v>
      </c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5">
        <f>AH24/AH13</f>
        <v>0.21399999999999997</v>
      </c>
      <c r="AD24" s="185"/>
      <c r="AE24" s="185"/>
      <c r="AF24" s="185"/>
      <c r="AG24" s="185"/>
      <c r="AH24" s="185">
        <f>AH25+AH35</f>
        <v>1.0699999999999999E-2</v>
      </c>
      <c r="AI24" s="185"/>
      <c r="AJ24" s="185"/>
      <c r="AK24" s="185"/>
      <c r="AL24" s="186"/>
      <c r="AM24" s="59"/>
    </row>
    <row r="25" spans="1:39" s="60" customFormat="1" ht="21.95" customHeight="1" outlineLevel="2">
      <c r="A25" s="58"/>
      <c r="B25" s="192" t="s">
        <v>135</v>
      </c>
      <c r="C25" s="193"/>
      <c r="D25" s="193"/>
      <c r="E25" s="193"/>
      <c r="F25" s="193"/>
      <c r="G25" s="193"/>
      <c r="H25" s="193"/>
      <c r="I25" s="193"/>
      <c r="J25" s="193"/>
      <c r="K25" s="194" t="s">
        <v>51</v>
      </c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5">
        <f>AH25/AH24</f>
        <v>0.81308411214953269</v>
      </c>
      <c r="AD25" s="195"/>
      <c r="AE25" s="195"/>
      <c r="AF25" s="195"/>
      <c r="AG25" s="195"/>
      <c r="AH25" s="195">
        <f>SUM(AH26:AL34)</f>
        <v>8.6999999999999994E-3</v>
      </c>
      <c r="AI25" s="195"/>
      <c r="AJ25" s="195"/>
      <c r="AK25" s="195"/>
      <c r="AL25" s="196"/>
      <c r="AM25" s="59"/>
    </row>
    <row r="26" spans="1:39" s="60" customFormat="1" ht="21.95" customHeight="1" outlineLevel="3">
      <c r="A26" s="58"/>
      <c r="B26" s="187" t="s">
        <v>137</v>
      </c>
      <c r="C26" s="188"/>
      <c r="D26" s="188"/>
      <c r="E26" s="188"/>
      <c r="F26" s="188"/>
      <c r="G26" s="188"/>
      <c r="H26" s="188"/>
      <c r="I26" s="188"/>
      <c r="J26" s="188"/>
      <c r="K26" s="189" t="s">
        <v>52</v>
      </c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90">
        <f>AH26/$AH$25</f>
        <v>0.17241379310344829</v>
      </c>
      <c r="AD26" s="190"/>
      <c r="AE26" s="190"/>
      <c r="AF26" s="190"/>
      <c r="AG26" s="190"/>
      <c r="AH26" s="190">
        <v>1.5E-3</v>
      </c>
      <c r="AI26" s="190"/>
      <c r="AJ26" s="190"/>
      <c r="AK26" s="190"/>
      <c r="AL26" s="191"/>
      <c r="AM26" s="59"/>
    </row>
    <row r="27" spans="1:39" s="60" customFormat="1" ht="21.95" customHeight="1" outlineLevel="3">
      <c r="A27" s="58"/>
      <c r="B27" s="187" t="s">
        <v>138</v>
      </c>
      <c r="C27" s="188"/>
      <c r="D27" s="188"/>
      <c r="E27" s="188"/>
      <c r="F27" s="188"/>
      <c r="G27" s="188"/>
      <c r="H27" s="188"/>
      <c r="I27" s="188"/>
      <c r="J27" s="188"/>
      <c r="K27" s="189" t="s">
        <v>53</v>
      </c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90">
        <f t="shared" ref="AC27:AC34" si="1">AH27/$AH$25</f>
        <v>0.10344827586206896</v>
      </c>
      <c r="AD27" s="190"/>
      <c r="AE27" s="190"/>
      <c r="AF27" s="190"/>
      <c r="AG27" s="190"/>
      <c r="AH27" s="190">
        <v>8.9999999999999998E-4</v>
      </c>
      <c r="AI27" s="190"/>
      <c r="AJ27" s="190"/>
      <c r="AK27" s="190"/>
      <c r="AL27" s="191"/>
      <c r="AM27" s="59"/>
    </row>
    <row r="28" spans="1:39" s="60" customFormat="1" ht="21.95" customHeight="1" outlineLevel="3">
      <c r="A28" s="58"/>
      <c r="B28" s="187" t="s">
        <v>139</v>
      </c>
      <c r="C28" s="188"/>
      <c r="D28" s="188"/>
      <c r="E28" s="188"/>
      <c r="F28" s="188"/>
      <c r="G28" s="188"/>
      <c r="H28" s="188"/>
      <c r="I28" s="188"/>
      <c r="J28" s="188"/>
      <c r="K28" s="189" t="s">
        <v>54</v>
      </c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90">
        <f t="shared" si="1"/>
        <v>0.10344827586206896</v>
      </c>
      <c r="AD28" s="190"/>
      <c r="AE28" s="190"/>
      <c r="AF28" s="190"/>
      <c r="AG28" s="190"/>
      <c r="AH28" s="190">
        <v>8.9999999999999998E-4</v>
      </c>
      <c r="AI28" s="190"/>
      <c r="AJ28" s="190"/>
      <c r="AK28" s="190"/>
      <c r="AL28" s="191"/>
      <c r="AM28" s="59"/>
    </row>
    <row r="29" spans="1:39" s="60" customFormat="1" ht="21.95" customHeight="1" outlineLevel="3">
      <c r="A29" s="58"/>
      <c r="B29" s="187" t="s">
        <v>140</v>
      </c>
      <c r="C29" s="188"/>
      <c r="D29" s="188"/>
      <c r="E29" s="188"/>
      <c r="F29" s="188"/>
      <c r="G29" s="188"/>
      <c r="H29" s="188"/>
      <c r="I29" s="188"/>
      <c r="J29" s="188"/>
      <c r="K29" s="189" t="s">
        <v>55</v>
      </c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90">
        <f t="shared" si="1"/>
        <v>0.10344827586206896</v>
      </c>
      <c r="AD29" s="190"/>
      <c r="AE29" s="190"/>
      <c r="AF29" s="190"/>
      <c r="AG29" s="190"/>
      <c r="AH29" s="190">
        <v>8.9999999999999998E-4</v>
      </c>
      <c r="AI29" s="190"/>
      <c r="AJ29" s="190"/>
      <c r="AK29" s="190"/>
      <c r="AL29" s="191"/>
      <c r="AM29" s="59"/>
    </row>
    <row r="30" spans="1:39" s="60" customFormat="1" ht="21.95" customHeight="1" outlineLevel="3">
      <c r="A30" s="58"/>
      <c r="B30" s="187" t="s">
        <v>141</v>
      </c>
      <c r="C30" s="188"/>
      <c r="D30" s="188"/>
      <c r="E30" s="188"/>
      <c r="F30" s="188"/>
      <c r="G30" s="188"/>
      <c r="H30" s="188"/>
      <c r="I30" s="188"/>
      <c r="J30" s="188"/>
      <c r="K30" s="189" t="s">
        <v>56</v>
      </c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90">
        <f t="shared" si="1"/>
        <v>0.10344827586206896</v>
      </c>
      <c r="AD30" s="190"/>
      <c r="AE30" s="190"/>
      <c r="AF30" s="190"/>
      <c r="AG30" s="190"/>
      <c r="AH30" s="190">
        <v>8.9999999999999998E-4</v>
      </c>
      <c r="AI30" s="190"/>
      <c r="AJ30" s="190"/>
      <c r="AK30" s="190"/>
      <c r="AL30" s="191"/>
      <c r="AM30" s="59"/>
    </row>
    <row r="31" spans="1:39" s="60" customFormat="1" ht="21.95" customHeight="1" outlineLevel="3">
      <c r="A31" s="58"/>
      <c r="B31" s="187" t="s">
        <v>142</v>
      </c>
      <c r="C31" s="188"/>
      <c r="D31" s="188"/>
      <c r="E31" s="188"/>
      <c r="F31" s="188"/>
      <c r="G31" s="188"/>
      <c r="H31" s="188"/>
      <c r="I31" s="188"/>
      <c r="J31" s="188"/>
      <c r="K31" s="189" t="s">
        <v>57</v>
      </c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90">
        <f t="shared" si="1"/>
        <v>0.10344827586206896</v>
      </c>
      <c r="AD31" s="190"/>
      <c r="AE31" s="190"/>
      <c r="AF31" s="190"/>
      <c r="AG31" s="190"/>
      <c r="AH31" s="190">
        <v>8.9999999999999998E-4</v>
      </c>
      <c r="AI31" s="190"/>
      <c r="AJ31" s="190"/>
      <c r="AK31" s="190"/>
      <c r="AL31" s="191"/>
      <c r="AM31" s="59"/>
    </row>
    <row r="32" spans="1:39" s="60" customFormat="1" ht="21.95" customHeight="1" outlineLevel="3">
      <c r="A32" s="58"/>
      <c r="B32" s="187" t="s">
        <v>143</v>
      </c>
      <c r="C32" s="188"/>
      <c r="D32" s="188"/>
      <c r="E32" s="188"/>
      <c r="F32" s="188"/>
      <c r="G32" s="188"/>
      <c r="H32" s="188"/>
      <c r="I32" s="188"/>
      <c r="J32" s="188"/>
      <c r="K32" s="189" t="s">
        <v>58</v>
      </c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90">
        <f t="shared" si="1"/>
        <v>0.10344827586206896</v>
      </c>
      <c r="AD32" s="190"/>
      <c r="AE32" s="190"/>
      <c r="AF32" s="190"/>
      <c r="AG32" s="190"/>
      <c r="AH32" s="190">
        <v>8.9999999999999998E-4</v>
      </c>
      <c r="AI32" s="190"/>
      <c r="AJ32" s="190"/>
      <c r="AK32" s="190"/>
      <c r="AL32" s="191"/>
      <c r="AM32" s="59"/>
    </row>
    <row r="33" spans="1:39" s="60" customFormat="1" ht="21.95" customHeight="1" outlineLevel="3">
      <c r="A33" s="58"/>
      <c r="B33" s="187" t="s">
        <v>144</v>
      </c>
      <c r="C33" s="188"/>
      <c r="D33" s="188"/>
      <c r="E33" s="188"/>
      <c r="F33" s="188"/>
      <c r="G33" s="188"/>
      <c r="H33" s="188"/>
      <c r="I33" s="188"/>
      <c r="J33" s="188"/>
      <c r="K33" s="189" t="s">
        <v>59</v>
      </c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90">
        <f t="shared" si="1"/>
        <v>0.10344827586206896</v>
      </c>
      <c r="AD33" s="190"/>
      <c r="AE33" s="190"/>
      <c r="AF33" s="190"/>
      <c r="AG33" s="190"/>
      <c r="AH33" s="190">
        <v>8.9999999999999998E-4</v>
      </c>
      <c r="AI33" s="190"/>
      <c r="AJ33" s="190"/>
      <c r="AK33" s="190"/>
      <c r="AL33" s="191"/>
      <c r="AM33" s="59"/>
    </row>
    <row r="34" spans="1:39" s="60" customFormat="1" ht="21.95" customHeight="1" outlineLevel="3">
      <c r="A34" s="58"/>
      <c r="B34" s="187" t="s">
        <v>145</v>
      </c>
      <c r="C34" s="188"/>
      <c r="D34" s="188"/>
      <c r="E34" s="188"/>
      <c r="F34" s="188"/>
      <c r="G34" s="188"/>
      <c r="H34" s="188"/>
      <c r="I34" s="188"/>
      <c r="J34" s="188"/>
      <c r="K34" s="189" t="s">
        <v>60</v>
      </c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90">
        <f t="shared" si="1"/>
        <v>0.10344827586206896</v>
      </c>
      <c r="AD34" s="190"/>
      <c r="AE34" s="190"/>
      <c r="AF34" s="190"/>
      <c r="AG34" s="190"/>
      <c r="AH34" s="190">
        <v>8.9999999999999998E-4</v>
      </c>
      <c r="AI34" s="190"/>
      <c r="AJ34" s="190"/>
      <c r="AK34" s="190"/>
      <c r="AL34" s="191"/>
      <c r="AM34" s="59"/>
    </row>
    <row r="35" spans="1:39" s="60" customFormat="1" ht="21.95" customHeight="1" outlineLevel="2">
      <c r="A35" s="58"/>
      <c r="B35" s="192" t="s">
        <v>136</v>
      </c>
      <c r="C35" s="193"/>
      <c r="D35" s="193"/>
      <c r="E35" s="193"/>
      <c r="F35" s="193"/>
      <c r="G35" s="193"/>
      <c r="H35" s="193"/>
      <c r="I35" s="193"/>
      <c r="J35" s="193"/>
      <c r="K35" s="194" t="s">
        <v>61</v>
      </c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5">
        <f>AH35/AH24</f>
        <v>0.18691588785046731</v>
      </c>
      <c r="AD35" s="195"/>
      <c r="AE35" s="195"/>
      <c r="AF35" s="195"/>
      <c r="AG35" s="195"/>
      <c r="AH35" s="195">
        <f>AH36</f>
        <v>2E-3</v>
      </c>
      <c r="AI35" s="195"/>
      <c r="AJ35" s="195"/>
      <c r="AK35" s="195"/>
      <c r="AL35" s="196"/>
      <c r="AM35" s="59"/>
    </row>
    <row r="36" spans="1:39" s="60" customFormat="1" ht="21.95" customHeight="1" outlineLevel="3">
      <c r="A36" s="58"/>
      <c r="B36" s="187" t="s">
        <v>146</v>
      </c>
      <c r="C36" s="188"/>
      <c r="D36" s="188"/>
      <c r="E36" s="188"/>
      <c r="F36" s="188"/>
      <c r="G36" s="188"/>
      <c r="H36" s="188"/>
      <c r="I36" s="188"/>
      <c r="J36" s="188"/>
      <c r="K36" s="189" t="s">
        <v>62</v>
      </c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90">
        <f>AH36/AH35</f>
        <v>1</v>
      </c>
      <c r="AD36" s="190"/>
      <c r="AE36" s="190"/>
      <c r="AF36" s="190"/>
      <c r="AG36" s="190"/>
      <c r="AH36" s="190">
        <v>2E-3</v>
      </c>
      <c r="AI36" s="190"/>
      <c r="AJ36" s="190"/>
      <c r="AK36" s="190"/>
      <c r="AL36" s="191"/>
      <c r="AM36" s="59"/>
    </row>
    <row r="37" spans="1:39" s="60" customFormat="1" ht="21.95" customHeight="1" outlineLevel="1">
      <c r="A37" s="58"/>
      <c r="B37" s="205" t="s">
        <v>111</v>
      </c>
      <c r="C37" s="206"/>
      <c r="D37" s="206"/>
      <c r="E37" s="206"/>
      <c r="F37" s="206"/>
      <c r="G37" s="206"/>
      <c r="H37" s="206"/>
      <c r="I37" s="206"/>
      <c r="J37" s="206"/>
      <c r="K37" s="184" t="s">
        <v>63</v>
      </c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5">
        <f>AH37/AH13</f>
        <v>4.5999999999999999E-2</v>
      </c>
      <c r="AD37" s="185"/>
      <c r="AE37" s="185"/>
      <c r="AF37" s="185"/>
      <c r="AG37" s="185"/>
      <c r="AH37" s="185">
        <f>AH38+AH40</f>
        <v>2.3E-3</v>
      </c>
      <c r="AI37" s="185"/>
      <c r="AJ37" s="185"/>
      <c r="AK37" s="185"/>
      <c r="AL37" s="186"/>
      <c r="AM37" s="59"/>
    </row>
    <row r="38" spans="1:39" s="60" customFormat="1" ht="21.95" customHeight="1" outlineLevel="2">
      <c r="A38" s="58"/>
      <c r="B38" s="192" t="s">
        <v>147</v>
      </c>
      <c r="C38" s="193"/>
      <c r="D38" s="193"/>
      <c r="E38" s="193"/>
      <c r="F38" s="193"/>
      <c r="G38" s="193"/>
      <c r="H38" s="193"/>
      <c r="I38" s="193"/>
      <c r="J38" s="193"/>
      <c r="K38" s="194" t="s">
        <v>64</v>
      </c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5">
        <f>AH38/AH37</f>
        <v>0.34782608695652178</v>
      </c>
      <c r="AD38" s="195"/>
      <c r="AE38" s="195"/>
      <c r="AF38" s="195"/>
      <c r="AG38" s="195"/>
      <c r="AH38" s="195">
        <f>AH39</f>
        <v>8.0000000000000004E-4</v>
      </c>
      <c r="AI38" s="195"/>
      <c r="AJ38" s="195"/>
      <c r="AK38" s="195"/>
      <c r="AL38" s="196"/>
      <c r="AM38" s="59"/>
    </row>
    <row r="39" spans="1:39" s="60" customFormat="1" ht="21.95" customHeight="1" outlineLevel="3">
      <c r="A39" s="58"/>
      <c r="B39" s="187" t="s">
        <v>148</v>
      </c>
      <c r="C39" s="188"/>
      <c r="D39" s="188"/>
      <c r="E39" s="188"/>
      <c r="F39" s="188"/>
      <c r="G39" s="188"/>
      <c r="H39" s="188"/>
      <c r="I39" s="188"/>
      <c r="J39" s="188"/>
      <c r="K39" s="189" t="s">
        <v>65</v>
      </c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90">
        <f>AH39/AH38</f>
        <v>1</v>
      </c>
      <c r="AD39" s="190"/>
      <c r="AE39" s="190"/>
      <c r="AF39" s="190"/>
      <c r="AG39" s="190"/>
      <c r="AH39" s="190">
        <v>8.0000000000000004E-4</v>
      </c>
      <c r="AI39" s="190"/>
      <c r="AJ39" s="190"/>
      <c r="AK39" s="190"/>
      <c r="AL39" s="191"/>
      <c r="AM39" s="59"/>
    </row>
    <row r="40" spans="1:39" s="60" customFormat="1" ht="21.95" customHeight="1" outlineLevel="2">
      <c r="A40" s="58"/>
      <c r="B40" s="192" t="s">
        <v>149</v>
      </c>
      <c r="C40" s="193"/>
      <c r="D40" s="193"/>
      <c r="E40" s="193"/>
      <c r="F40" s="193"/>
      <c r="G40" s="193"/>
      <c r="H40" s="193"/>
      <c r="I40" s="193"/>
      <c r="J40" s="193"/>
      <c r="K40" s="194" t="s">
        <v>47</v>
      </c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5">
        <f>AH40/AH37</f>
        <v>0.65217391304347827</v>
      </c>
      <c r="AD40" s="195"/>
      <c r="AE40" s="195"/>
      <c r="AF40" s="195"/>
      <c r="AG40" s="195"/>
      <c r="AH40" s="195">
        <f>AH41</f>
        <v>1.5E-3</v>
      </c>
      <c r="AI40" s="195"/>
      <c r="AJ40" s="195"/>
      <c r="AK40" s="195"/>
      <c r="AL40" s="196"/>
      <c r="AM40" s="59"/>
    </row>
    <row r="41" spans="1:39" s="60" customFormat="1" ht="21.95" customHeight="1" outlineLevel="3">
      <c r="A41" s="58"/>
      <c r="B41" s="187" t="s">
        <v>150</v>
      </c>
      <c r="C41" s="188"/>
      <c r="D41" s="188"/>
      <c r="E41" s="188"/>
      <c r="F41" s="188"/>
      <c r="G41" s="188"/>
      <c r="H41" s="188"/>
      <c r="I41" s="188"/>
      <c r="J41" s="188"/>
      <c r="K41" s="189" t="s">
        <v>115</v>
      </c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90">
        <f>AH41/AH40</f>
        <v>1</v>
      </c>
      <c r="AD41" s="190"/>
      <c r="AE41" s="190"/>
      <c r="AF41" s="190"/>
      <c r="AG41" s="190"/>
      <c r="AH41" s="190">
        <v>1.5E-3</v>
      </c>
      <c r="AI41" s="190"/>
      <c r="AJ41" s="190"/>
      <c r="AK41" s="190"/>
      <c r="AL41" s="191"/>
      <c r="AM41" s="59"/>
    </row>
    <row r="42" spans="1:39" s="60" customFormat="1" ht="21.95" customHeight="1" outlineLevel="1">
      <c r="A42" s="58"/>
      <c r="B42" s="205" t="s">
        <v>112</v>
      </c>
      <c r="C42" s="206"/>
      <c r="D42" s="206"/>
      <c r="E42" s="206"/>
      <c r="F42" s="206"/>
      <c r="G42" s="206"/>
      <c r="H42" s="206"/>
      <c r="I42" s="206"/>
      <c r="J42" s="206"/>
      <c r="K42" s="184" t="s">
        <v>66</v>
      </c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5">
        <f>AH42/AH13</f>
        <v>0.3580000000000001</v>
      </c>
      <c r="AD42" s="185"/>
      <c r="AE42" s="185"/>
      <c r="AF42" s="185"/>
      <c r="AG42" s="185"/>
      <c r="AH42" s="185">
        <f>AH43+AH48</f>
        <v>1.7900000000000006E-2</v>
      </c>
      <c r="AI42" s="185"/>
      <c r="AJ42" s="185"/>
      <c r="AK42" s="185"/>
      <c r="AL42" s="186"/>
      <c r="AM42" s="59"/>
    </row>
    <row r="43" spans="1:39" s="60" customFormat="1" ht="21.95" customHeight="1" outlineLevel="2">
      <c r="A43" s="58"/>
      <c r="B43" s="192" t="s">
        <v>151</v>
      </c>
      <c r="C43" s="193"/>
      <c r="D43" s="193"/>
      <c r="E43" s="193"/>
      <c r="F43" s="193"/>
      <c r="G43" s="193"/>
      <c r="H43" s="193"/>
      <c r="I43" s="193"/>
      <c r="J43" s="193"/>
      <c r="K43" s="194" t="s">
        <v>67</v>
      </c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5">
        <f>AH43/AH42</f>
        <v>0.27932960893854747</v>
      </c>
      <c r="AD43" s="195"/>
      <c r="AE43" s="195"/>
      <c r="AF43" s="195"/>
      <c r="AG43" s="195"/>
      <c r="AH43" s="195">
        <f>SUM(AH44:AL47)</f>
        <v>5.000000000000001E-3</v>
      </c>
      <c r="AI43" s="195"/>
      <c r="AJ43" s="195"/>
      <c r="AK43" s="195"/>
      <c r="AL43" s="196"/>
      <c r="AM43" s="59"/>
    </row>
    <row r="44" spans="1:39" s="60" customFormat="1" ht="21.95" customHeight="1" outlineLevel="3">
      <c r="A44" s="58"/>
      <c r="B44" s="187" t="s">
        <v>152</v>
      </c>
      <c r="C44" s="188"/>
      <c r="D44" s="188"/>
      <c r="E44" s="188"/>
      <c r="F44" s="188"/>
      <c r="G44" s="188"/>
      <c r="H44" s="188"/>
      <c r="I44" s="188"/>
      <c r="J44" s="188"/>
      <c r="K44" s="189" t="s">
        <v>68</v>
      </c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90">
        <f>AH44/$AH$43</f>
        <v>0.29999999999999993</v>
      </c>
      <c r="AD44" s="190"/>
      <c r="AE44" s="190"/>
      <c r="AF44" s="190"/>
      <c r="AG44" s="190"/>
      <c r="AH44" s="190">
        <v>1.5E-3</v>
      </c>
      <c r="AI44" s="190"/>
      <c r="AJ44" s="190"/>
      <c r="AK44" s="190"/>
      <c r="AL44" s="191"/>
      <c r="AM44" s="59"/>
    </row>
    <row r="45" spans="1:39" s="60" customFormat="1" ht="21.95" customHeight="1" outlineLevel="3">
      <c r="A45" s="58"/>
      <c r="B45" s="187" t="s">
        <v>153</v>
      </c>
      <c r="C45" s="188"/>
      <c r="D45" s="188"/>
      <c r="E45" s="188"/>
      <c r="F45" s="188"/>
      <c r="G45" s="188"/>
      <c r="H45" s="188"/>
      <c r="I45" s="188"/>
      <c r="J45" s="188"/>
      <c r="K45" s="189" t="s">
        <v>69</v>
      </c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90">
        <f t="shared" ref="AC45:AC47" si="2">AH45/$AH$43</f>
        <v>0.29999999999999993</v>
      </c>
      <c r="AD45" s="190"/>
      <c r="AE45" s="190"/>
      <c r="AF45" s="190"/>
      <c r="AG45" s="190"/>
      <c r="AH45" s="190">
        <v>1.5E-3</v>
      </c>
      <c r="AI45" s="190"/>
      <c r="AJ45" s="190"/>
      <c r="AK45" s="190"/>
      <c r="AL45" s="191"/>
      <c r="AM45" s="59"/>
    </row>
    <row r="46" spans="1:39" s="60" customFormat="1" ht="21.95" customHeight="1" outlineLevel="3">
      <c r="A46" s="58"/>
      <c r="B46" s="187" t="s">
        <v>154</v>
      </c>
      <c r="C46" s="188"/>
      <c r="D46" s="188"/>
      <c r="E46" s="188"/>
      <c r="F46" s="188"/>
      <c r="G46" s="188"/>
      <c r="H46" s="188"/>
      <c r="I46" s="188"/>
      <c r="J46" s="188"/>
      <c r="K46" s="189" t="s">
        <v>70</v>
      </c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90">
        <f t="shared" si="2"/>
        <v>0.29999999999999993</v>
      </c>
      <c r="AD46" s="190"/>
      <c r="AE46" s="190"/>
      <c r="AF46" s="190"/>
      <c r="AG46" s="190"/>
      <c r="AH46" s="190">
        <v>1.5E-3</v>
      </c>
      <c r="AI46" s="190"/>
      <c r="AJ46" s="190"/>
      <c r="AK46" s="190"/>
      <c r="AL46" s="191"/>
      <c r="AM46" s="59"/>
    </row>
    <row r="47" spans="1:39" s="60" customFormat="1" ht="21.95" customHeight="1" outlineLevel="3">
      <c r="A47" s="58"/>
      <c r="B47" s="187" t="s">
        <v>155</v>
      </c>
      <c r="C47" s="188"/>
      <c r="D47" s="188"/>
      <c r="E47" s="188"/>
      <c r="F47" s="188"/>
      <c r="G47" s="188"/>
      <c r="H47" s="188"/>
      <c r="I47" s="188"/>
      <c r="J47" s="188"/>
      <c r="K47" s="189" t="s">
        <v>71</v>
      </c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90">
        <f t="shared" si="2"/>
        <v>9.9999999999999978E-2</v>
      </c>
      <c r="AD47" s="190"/>
      <c r="AE47" s="190"/>
      <c r="AF47" s="190"/>
      <c r="AG47" s="190"/>
      <c r="AH47" s="190">
        <v>5.0000000000000001E-4</v>
      </c>
      <c r="AI47" s="190"/>
      <c r="AJ47" s="190"/>
      <c r="AK47" s="190"/>
      <c r="AL47" s="191"/>
      <c r="AM47" s="59"/>
    </row>
    <row r="48" spans="1:39" s="60" customFormat="1" ht="21.95" customHeight="1" outlineLevel="2">
      <c r="A48" s="58"/>
      <c r="B48" s="192" t="s">
        <v>156</v>
      </c>
      <c r="C48" s="193"/>
      <c r="D48" s="193"/>
      <c r="E48" s="193"/>
      <c r="F48" s="193"/>
      <c r="G48" s="193"/>
      <c r="H48" s="193"/>
      <c r="I48" s="193"/>
      <c r="J48" s="193"/>
      <c r="K48" s="194" t="s">
        <v>47</v>
      </c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5">
        <f>AH48/AH42</f>
        <v>0.72067039106145248</v>
      </c>
      <c r="AD48" s="195"/>
      <c r="AE48" s="195"/>
      <c r="AF48" s="195"/>
      <c r="AG48" s="195"/>
      <c r="AH48" s="195">
        <f>SUM(AH49:AL59)</f>
        <v>1.2900000000000003E-2</v>
      </c>
      <c r="AI48" s="195"/>
      <c r="AJ48" s="195"/>
      <c r="AK48" s="195"/>
      <c r="AL48" s="196"/>
      <c r="AM48" s="59"/>
    </row>
    <row r="49" spans="1:39" s="60" customFormat="1" ht="21.95" customHeight="1" outlineLevel="3">
      <c r="A49" s="58"/>
      <c r="B49" s="187" t="s">
        <v>163</v>
      </c>
      <c r="C49" s="188"/>
      <c r="D49" s="188"/>
      <c r="E49" s="188"/>
      <c r="F49" s="188"/>
      <c r="G49" s="188"/>
      <c r="H49" s="188"/>
      <c r="I49" s="188"/>
      <c r="J49" s="188"/>
      <c r="K49" s="189" t="s">
        <v>72</v>
      </c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90">
        <f>AH49/$AH$48</f>
        <v>0.11627906976744183</v>
      </c>
      <c r="AD49" s="190"/>
      <c r="AE49" s="190"/>
      <c r="AF49" s="190"/>
      <c r="AG49" s="190"/>
      <c r="AH49" s="190">
        <v>1.5E-3</v>
      </c>
      <c r="AI49" s="190"/>
      <c r="AJ49" s="190"/>
      <c r="AK49" s="190"/>
      <c r="AL49" s="191"/>
      <c r="AM49" s="59"/>
    </row>
    <row r="50" spans="1:39" s="60" customFormat="1" ht="21.95" customHeight="1" outlineLevel="3">
      <c r="A50" s="58"/>
      <c r="B50" s="187" t="s">
        <v>164</v>
      </c>
      <c r="C50" s="188"/>
      <c r="D50" s="188"/>
      <c r="E50" s="188"/>
      <c r="F50" s="188"/>
      <c r="G50" s="188"/>
      <c r="H50" s="188"/>
      <c r="I50" s="188"/>
      <c r="J50" s="188"/>
      <c r="K50" s="189" t="s">
        <v>73</v>
      </c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90">
        <f t="shared" ref="AC50:AC59" si="3">AH50/$AH$48</f>
        <v>0.11627906976744183</v>
      </c>
      <c r="AD50" s="190"/>
      <c r="AE50" s="190"/>
      <c r="AF50" s="190"/>
      <c r="AG50" s="190"/>
      <c r="AH50" s="190">
        <v>1.5E-3</v>
      </c>
      <c r="AI50" s="190"/>
      <c r="AJ50" s="190"/>
      <c r="AK50" s="190"/>
      <c r="AL50" s="191"/>
      <c r="AM50" s="59"/>
    </row>
    <row r="51" spans="1:39" s="60" customFormat="1" ht="21.95" customHeight="1" outlineLevel="3">
      <c r="A51" s="58"/>
      <c r="B51" s="187" t="s">
        <v>165</v>
      </c>
      <c r="C51" s="188"/>
      <c r="D51" s="188"/>
      <c r="E51" s="188"/>
      <c r="F51" s="188"/>
      <c r="G51" s="188"/>
      <c r="H51" s="188"/>
      <c r="I51" s="188"/>
      <c r="J51" s="188"/>
      <c r="K51" s="189" t="s">
        <v>74</v>
      </c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90">
        <f t="shared" si="3"/>
        <v>0.11627906976744183</v>
      </c>
      <c r="AD51" s="190"/>
      <c r="AE51" s="190"/>
      <c r="AF51" s="190"/>
      <c r="AG51" s="190"/>
      <c r="AH51" s="190">
        <v>1.5E-3</v>
      </c>
      <c r="AI51" s="190"/>
      <c r="AJ51" s="190"/>
      <c r="AK51" s="190"/>
      <c r="AL51" s="191"/>
      <c r="AM51" s="59"/>
    </row>
    <row r="52" spans="1:39" s="60" customFormat="1" ht="21.95" customHeight="1" outlineLevel="3">
      <c r="A52" s="58"/>
      <c r="B52" s="187" t="s">
        <v>166</v>
      </c>
      <c r="C52" s="188"/>
      <c r="D52" s="188"/>
      <c r="E52" s="188"/>
      <c r="F52" s="188"/>
      <c r="G52" s="188"/>
      <c r="H52" s="188"/>
      <c r="I52" s="188"/>
      <c r="J52" s="188"/>
      <c r="K52" s="189" t="s">
        <v>75</v>
      </c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90">
        <f t="shared" si="3"/>
        <v>0.11627906976744183</v>
      </c>
      <c r="AD52" s="190"/>
      <c r="AE52" s="190"/>
      <c r="AF52" s="190"/>
      <c r="AG52" s="190"/>
      <c r="AH52" s="190">
        <v>1.5E-3</v>
      </c>
      <c r="AI52" s="190"/>
      <c r="AJ52" s="190"/>
      <c r="AK52" s="190"/>
      <c r="AL52" s="191"/>
      <c r="AM52" s="59"/>
    </row>
    <row r="53" spans="1:39" s="60" customFormat="1" ht="21.95" customHeight="1" outlineLevel="3">
      <c r="A53" s="58"/>
      <c r="B53" s="187" t="s">
        <v>167</v>
      </c>
      <c r="C53" s="188"/>
      <c r="D53" s="188"/>
      <c r="E53" s="188"/>
      <c r="F53" s="188"/>
      <c r="G53" s="188"/>
      <c r="H53" s="188"/>
      <c r="I53" s="188"/>
      <c r="J53" s="188"/>
      <c r="K53" s="189" t="s">
        <v>76</v>
      </c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90">
        <f t="shared" si="3"/>
        <v>7.7519379844961225E-2</v>
      </c>
      <c r="AD53" s="190"/>
      <c r="AE53" s="190"/>
      <c r="AF53" s="190"/>
      <c r="AG53" s="190"/>
      <c r="AH53" s="190">
        <v>1E-3</v>
      </c>
      <c r="AI53" s="190"/>
      <c r="AJ53" s="190"/>
      <c r="AK53" s="190"/>
      <c r="AL53" s="191"/>
      <c r="AM53" s="59"/>
    </row>
    <row r="54" spans="1:39" s="60" customFormat="1" ht="21.95" customHeight="1" outlineLevel="3">
      <c r="A54" s="58"/>
      <c r="B54" s="187" t="s">
        <v>168</v>
      </c>
      <c r="C54" s="188"/>
      <c r="D54" s="188"/>
      <c r="E54" s="188"/>
      <c r="F54" s="188"/>
      <c r="G54" s="188"/>
      <c r="H54" s="188"/>
      <c r="I54" s="188"/>
      <c r="J54" s="188"/>
      <c r="K54" s="189" t="s">
        <v>77</v>
      </c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90">
        <f t="shared" si="3"/>
        <v>7.7519379844961225E-2</v>
      </c>
      <c r="AD54" s="190"/>
      <c r="AE54" s="190"/>
      <c r="AF54" s="190"/>
      <c r="AG54" s="190"/>
      <c r="AH54" s="190">
        <v>1E-3</v>
      </c>
      <c r="AI54" s="190"/>
      <c r="AJ54" s="190"/>
      <c r="AK54" s="190"/>
      <c r="AL54" s="191"/>
      <c r="AM54" s="59"/>
    </row>
    <row r="55" spans="1:39" s="60" customFormat="1" ht="21.95" customHeight="1" outlineLevel="3">
      <c r="A55" s="58"/>
      <c r="B55" s="187" t="s">
        <v>169</v>
      </c>
      <c r="C55" s="188"/>
      <c r="D55" s="188"/>
      <c r="E55" s="188"/>
      <c r="F55" s="188"/>
      <c r="G55" s="188"/>
      <c r="H55" s="188"/>
      <c r="I55" s="188"/>
      <c r="J55" s="188"/>
      <c r="K55" s="189" t="s">
        <v>78</v>
      </c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90">
        <f t="shared" si="3"/>
        <v>7.7519379844961225E-2</v>
      </c>
      <c r="AD55" s="190"/>
      <c r="AE55" s="190"/>
      <c r="AF55" s="190"/>
      <c r="AG55" s="190"/>
      <c r="AH55" s="190">
        <v>1E-3</v>
      </c>
      <c r="AI55" s="190"/>
      <c r="AJ55" s="190"/>
      <c r="AK55" s="190"/>
      <c r="AL55" s="191"/>
      <c r="AM55" s="59"/>
    </row>
    <row r="56" spans="1:39" s="60" customFormat="1" ht="21.95" customHeight="1" outlineLevel="3">
      <c r="A56" s="58"/>
      <c r="B56" s="187" t="s">
        <v>170</v>
      </c>
      <c r="C56" s="188"/>
      <c r="D56" s="188"/>
      <c r="E56" s="188"/>
      <c r="F56" s="188"/>
      <c r="G56" s="188"/>
      <c r="H56" s="188"/>
      <c r="I56" s="188"/>
      <c r="J56" s="188"/>
      <c r="K56" s="189" t="s">
        <v>79</v>
      </c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90">
        <f t="shared" si="3"/>
        <v>7.7519379844961225E-2</v>
      </c>
      <c r="AD56" s="190"/>
      <c r="AE56" s="190"/>
      <c r="AF56" s="190"/>
      <c r="AG56" s="190"/>
      <c r="AH56" s="190">
        <v>1E-3</v>
      </c>
      <c r="AI56" s="190"/>
      <c r="AJ56" s="190"/>
      <c r="AK56" s="190"/>
      <c r="AL56" s="191"/>
      <c r="AM56" s="59"/>
    </row>
    <row r="57" spans="1:39" s="60" customFormat="1" ht="21.95" customHeight="1" outlineLevel="3">
      <c r="A57" s="58"/>
      <c r="B57" s="187" t="s">
        <v>171</v>
      </c>
      <c r="C57" s="188"/>
      <c r="D57" s="188"/>
      <c r="E57" s="188"/>
      <c r="F57" s="188"/>
      <c r="G57" s="188"/>
      <c r="H57" s="188"/>
      <c r="I57" s="188"/>
      <c r="J57" s="188"/>
      <c r="K57" s="189" t="s">
        <v>80</v>
      </c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90">
        <f t="shared" si="3"/>
        <v>7.7519379844961225E-2</v>
      </c>
      <c r="AD57" s="190"/>
      <c r="AE57" s="190"/>
      <c r="AF57" s="190"/>
      <c r="AG57" s="190"/>
      <c r="AH57" s="190">
        <v>1E-3</v>
      </c>
      <c r="AI57" s="190"/>
      <c r="AJ57" s="190"/>
      <c r="AK57" s="190"/>
      <c r="AL57" s="191"/>
      <c r="AM57" s="59"/>
    </row>
    <row r="58" spans="1:39" s="60" customFormat="1" ht="21.95" customHeight="1" outlineLevel="3">
      <c r="A58" s="58"/>
      <c r="B58" s="187" t="s">
        <v>172</v>
      </c>
      <c r="C58" s="188"/>
      <c r="D58" s="188"/>
      <c r="E58" s="188"/>
      <c r="F58" s="188"/>
      <c r="G58" s="188"/>
      <c r="H58" s="188"/>
      <c r="I58" s="188"/>
      <c r="J58" s="188"/>
      <c r="K58" s="189" t="s">
        <v>81</v>
      </c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90">
        <f t="shared" si="3"/>
        <v>7.7519379844961225E-2</v>
      </c>
      <c r="AD58" s="190"/>
      <c r="AE58" s="190"/>
      <c r="AF58" s="190"/>
      <c r="AG58" s="190"/>
      <c r="AH58" s="190">
        <v>1E-3</v>
      </c>
      <c r="AI58" s="190"/>
      <c r="AJ58" s="190"/>
      <c r="AK58" s="190"/>
      <c r="AL58" s="191"/>
      <c r="AM58" s="59"/>
    </row>
    <row r="59" spans="1:39" s="60" customFormat="1" ht="21.95" customHeight="1" outlineLevel="3">
      <c r="A59" s="58"/>
      <c r="B59" s="187" t="s">
        <v>173</v>
      </c>
      <c r="C59" s="188"/>
      <c r="D59" s="188"/>
      <c r="E59" s="188"/>
      <c r="F59" s="188"/>
      <c r="G59" s="188"/>
      <c r="H59" s="188"/>
      <c r="I59" s="188"/>
      <c r="J59" s="188"/>
      <c r="K59" s="189" t="s">
        <v>82</v>
      </c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90">
        <f t="shared" si="3"/>
        <v>6.9767441860465101E-2</v>
      </c>
      <c r="AD59" s="190"/>
      <c r="AE59" s="190"/>
      <c r="AF59" s="190"/>
      <c r="AG59" s="190"/>
      <c r="AH59" s="190">
        <v>8.9999999999999998E-4</v>
      </c>
      <c r="AI59" s="190"/>
      <c r="AJ59" s="190"/>
      <c r="AK59" s="190"/>
      <c r="AL59" s="191"/>
      <c r="AM59" s="59"/>
    </row>
    <row r="60" spans="1:39" s="60" customFormat="1" ht="21.95" customHeight="1" outlineLevel="1">
      <c r="A60" s="58"/>
      <c r="B60" s="205" t="s">
        <v>113</v>
      </c>
      <c r="C60" s="206"/>
      <c r="D60" s="206"/>
      <c r="E60" s="206"/>
      <c r="F60" s="206"/>
      <c r="G60" s="206"/>
      <c r="H60" s="206"/>
      <c r="I60" s="206"/>
      <c r="J60" s="206"/>
      <c r="K60" s="184" t="s">
        <v>83</v>
      </c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84"/>
      <c r="Z60" s="184"/>
      <c r="AA60" s="184"/>
      <c r="AB60" s="184"/>
      <c r="AC60" s="185">
        <f>AH60/AH13</f>
        <v>0.152</v>
      </c>
      <c r="AD60" s="185"/>
      <c r="AE60" s="185"/>
      <c r="AF60" s="185"/>
      <c r="AG60" s="185"/>
      <c r="AH60" s="185">
        <f>AH61+AH65+AH68</f>
        <v>7.6E-3</v>
      </c>
      <c r="AI60" s="185"/>
      <c r="AJ60" s="185"/>
      <c r="AK60" s="185"/>
      <c r="AL60" s="186"/>
      <c r="AM60" s="59"/>
    </row>
    <row r="61" spans="1:39" s="60" customFormat="1" ht="21.95" customHeight="1" outlineLevel="2">
      <c r="A61" s="58"/>
      <c r="B61" s="192" t="s">
        <v>157</v>
      </c>
      <c r="C61" s="193"/>
      <c r="D61" s="193"/>
      <c r="E61" s="193"/>
      <c r="F61" s="193"/>
      <c r="G61" s="193"/>
      <c r="H61" s="193"/>
      <c r="I61" s="193"/>
      <c r="J61" s="193"/>
      <c r="K61" s="194" t="s">
        <v>67</v>
      </c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5">
        <f>AH61/AH60</f>
        <v>0.31578947368421056</v>
      </c>
      <c r="AD61" s="195"/>
      <c r="AE61" s="195"/>
      <c r="AF61" s="195"/>
      <c r="AG61" s="195"/>
      <c r="AH61" s="195">
        <f>SUM(AH62:AL64)</f>
        <v>2.4000000000000002E-3</v>
      </c>
      <c r="AI61" s="195"/>
      <c r="AJ61" s="195"/>
      <c r="AK61" s="195"/>
      <c r="AL61" s="196"/>
      <c r="AM61" s="59"/>
    </row>
    <row r="62" spans="1:39" s="60" customFormat="1" ht="21.95" customHeight="1" outlineLevel="3">
      <c r="A62" s="58"/>
      <c r="B62" s="187" t="s">
        <v>174</v>
      </c>
      <c r="C62" s="188"/>
      <c r="D62" s="188"/>
      <c r="E62" s="188"/>
      <c r="F62" s="188"/>
      <c r="G62" s="188"/>
      <c r="H62" s="188"/>
      <c r="I62" s="188"/>
      <c r="J62" s="188"/>
      <c r="K62" s="189" t="s">
        <v>84</v>
      </c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90">
        <f>AH62/$AH$61</f>
        <v>0.33333333333333331</v>
      </c>
      <c r="AD62" s="190"/>
      <c r="AE62" s="190"/>
      <c r="AF62" s="190"/>
      <c r="AG62" s="190"/>
      <c r="AH62" s="190">
        <v>8.0000000000000004E-4</v>
      </c>
      <c r="AI62" s="190"/>
      <c r="AJ62" s="190"/>
      <c r="AK62" s="190"/>
      <c r="AL62" s="191"/>
      <c r="AM62" s="59"/>
    </row>
    <row r="63" spans="1:39" s="60" customFormat="1" ht="21.95" customHeight="1" outlineLevel="3">
      <c r="A63" s="58"/>
      <c r="B63" s="187" t="s">
        <v>175</v>
      </c>
      <c r="C63" s="188"/>
      <c r="D63" s="188"/>
      <c r="E63" s="188"/>
      <c r="F63" s="188"/>
      <c r="G63" s="188"/>
      <c r="H63" s="188"/>
      <c r="I63" s="188"/>
      <c r="J63" s="188"/>
      <c r="K63" s="189" t="s">
        <v>85</v>
      </c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90">
        <f t="shared" ref="AC63:AC64" si="4">AH63/$AH$61</f>
        <v>0.33333333333333331</v>
      </c>
      <c r="AD63" s="190"/>
      <c r="AE63" s="190"/>
      <c r="AF63" s="190"/>
      <c r="AG63" s="190"/>
      <c r="AH63" s="190">
        <v>8.0000000000000004E-4</v>
      </c>
      <c r="AI63" s="190"/>
      <c r="AJ63" s="190"/>
      <c r="AK63" s="190"/>
      <c r="AL63" s="191"/>
      <c r="AM63" s="59"/>
    </row>
    <row r="64" spans="1:39" s="60" customFormat="1" ht="21.95" customHeight="1" outlineLevel="3">
      <c r="A64" s="58"/>
      <c r="B64" s="187" t="s">
        <v>176</v>
      </c>
      <c r="C64" s="188"/>
      <c r="D64" s="188"/>
      <c r="E64" s="188"/>
      <c r="F64" s="188"/>
      <c r="G64" s="188"/>
      <c r="H64" s="188"/>
      <c r="I64" s="188"/>
      <c r="J64" s="188"/>
      <c r="K64" s="189" t="s">
        <v>86</v>
      </c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  <c r="AC64" s="190">
        <f t="shared" si="4"/>
        <v>0.33333333333333331</v>
      </c>
      <c r="AD64" s="190"/>
      <c r="AE64" s="190"/>
      <c r="AF64" s="190"/>
      <c r="AG64" s="190"/>
      <c r="AH64" s="190">
        <v>8.0000000000000004E-4</v>
      </c>
      <c r="AI64" s="190"/>
      <c r="AJ64" s="190"/>
      <c r="AK64" s="190"/>
      <c r="AL64" s="191"/>
      <c r="AM64" s="59"/>
    </row>
    <row r="65" spans="1:39" s="60" customFormat="1" ht="21.95" customHeight="1" outlineLevel="2">
      <c r="A65" s="58"/>
      <c r="B65" s="192" t="s">
        <v>158</v>
      </c>
      <c r="C65" s="193"/>
      <c r="D65" s="193"/>
      <c r="E65" s="193"/>
      <c r="F65" s="193"/>
      <c r="G65" s="193"/>
      <c r="H65" s="193"/>
      <c r="I65" s="193"/>
      <c r="J65" s="193"/>
      <c r="K65" s="194" t="s">
        <v>41</v>
      </c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194"/>
      <c r="AC65" s="195">
        <f>AH65/AH60</f>
        <v>0.2105263157894737</v>
      </c>
      <c r="AD65" s="195"/>
      <c r="AE65" s="195"/>
      <c r="AF65" s="195"/>
      <c r="AG65" s="195"/>
      <c r="AH65" s="195">
        <f>SUM(AH66:AL67)</f>
        <v>1.6000000000000001E-3</v>
      </c>
      <c r="AI65" s="195"/>
      <c r="AJ65" s="195"/>
      <c r="AK65" s="195"/>
      <c r="AL65" s="196"/>
      <c r="AM65" s="59"/>
    </row>
    <row r="66" spans="1:39" s="60" customFormat="1" ht="21.95" customHeight="1" outlineLevel="3">
      <c r="A66" s="58"/>
      <c r="B66" s="187" t="s">
        <v>177</v>
      </c>
      <c r="C66" s="188"/>
      <c r="D66" s="188"/>
      <c r="E66" s="188"/>
      <c r="F66" s="188"/>
      <c r="G66" s="188"/>
      <c r="H66" s="188"/>
      <c r="I66" s="188"/>
      <c r="J66" s="188"/>
      <c r="K66" s="189" t="s">
        <v>87</v>
      </c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  <c r="Z66" s="189"/>
      <c r="AA66" s="189"/>
      <c r="AB66" s="189"/>
      <c r="AC66" s="190">
        <f>AH66/AH65</f>
        <v>0.5</v>
      </c>
      <c r="AD66" s="190"/>
      <c r="AE66" s="190"/>
      <c r="AF66" s="190"/>
      <c r="AG66" s="190"/>
      <c r="AH66" s="190">
        <v>8.0000000000000004E-4</v>
      </c>
      <c r="AI66" s="190"/>
      <c r="AJ66" s="190"/>
      <c r="AK66" s="190"/>
      <c r="AL66" s="191"/>
      <c r="AM66" s="59"/>
    </row>
    <row r="67" spans="1:39" s="60" customFormat="1" ht="21.95" customHeight="1" outlineLevel="3">
      <c r="A67" s="58"/>
      <c r="B67" s="187" t="s">
        <v>178</v>
      </c>
      <c r="C67" s="188"/>
      <c r="D67" s="188"/>
      <c r="E67" s="188"/>
      <c r="F67" s="188"/>
      <c r="G67" s="188"/>
      <c r="H67" s="188"/>
      <c r="I67" s="188"/>
      <c r="J67" s="188"/>
      <c r="K67" s="189" t="s">
        <v>88</v>
      </c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  <c r="Z67" s="189"/>
      <c r="AA67" s="189"/>
      <c r="AB67" s="189"/>
      <c r="AC67" s="190">
        <f>AH67/AH65</f>
        <v>0.5</v>
      </c>
      <c r="AD67" s="190"/>
      <c r="AE67" s="190"/>
      <c r="AF67" s="190"/>
      <c r="AG67" s="190"/>
      <c r="AH67" s="190">
        <v>8.0000000000000004E-4</v>
      </c>
      <c r="AI67" s="190"/>
      <c r="AJ67" s="190"/>
      <c r="AK67" s="190"/>
      <c r="AL67" s="191"/>
      <c r="AM67" s="59"/>
    </row>
    <row r="68" spans="1:39" s="60" customFormat="1" ht="21.95" customHeight="1" outlineLevel="2">
      <c r="A68" s="58"/>
      <c r="B68" s="192" t="s">
        <v>159</v>
      </c>
      <c r="C68" s="193"/>
      <c r="D68" s="193"/>
      <c r="E68" s="193"/>
      <c r="F68" s="193"/>
      <c r="G68" s="193"/>
      <c r="H68" s="193"/>
      <c r="I68" s="193"/>
      <c r="J68" s="193"/>
      <c r="K68" s="194" t="s">
        <v>47</v>
      </c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4"/>
      <c r="AB68" s="194"/>
      <c r="AC68" s="195">
        <f>AH68/AH60</f>
        <v>0.47368421052631576</v>
      </c>
      <c r="AD68" s="195"/>
      <c r="AE68" s="195"/>
      <c r="AF68" s="195"/>
      <c r="AG68" s="195"/>
      <c r="AH68" s="195">
        <f>SUM(AH69:AL72)</f>
        <v>3.5999999999999999E-3</v>
      </c>
      <c r="AI68" s="195"/>
      <c r="AJ68" s="195"/>
      <c r="AK68" s="195"/>
      <c r="AL68" s="196"/>
      <c r="AM68" s="59"/>
    </row>
    <row r="69" spans="1:39" s="60" customFormat="1" ht="21.95" customHeight="1" outlineLevel="3">
      <c r="A69" s="58"/>
      <c r="B69" s="187" t="s">
        <v>179</v>
      </c>
      <c r="C69" s="188"/>
      <c r="D69" s="188"/>
      <c r="E69" s="188"/>
      <c r="F69" s="188"/>
      <c r="G69" s="188"/>
      <c r="H69" s="188"/>
      <c r="I69" s="188"/>
      <c r="J69" s="188"/>
      <c r="K69" s="189" t="s">
        <v>89</v>
      </c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90">
        <f>AH69/$AH$68</f>
        <v>0.25</v>
      </c>
      <c r="AD69" s="190"/>
      <c r="AE69" s="190"/>
      <c r="AF69" s="190"/>
      <c r="AG69" s="190"/>
      <c r="AH69" s="190">
        <v>8.9999999999999998E-4</v>
      </c>
      <c r="AI69" s="190"/>
      <c r="AJ69" s="190"/>
      <c r="AK69" s="190"/>
      <c r="AL69" s="191"/>
      <c r="AM69" s="59"/>
    </row>
    <row r="70" spans="1:39" s="60" customFormat="1" ht="21.95" customHeight="1" outlineLevel="3">
      <c r="A70" s="58"/>
      <c r="B70" s="187" t="s">
        <v>180</v>
      </c>
      <c r="C70" s="188"/>
      <c r="D70" s="188"/>
      <c r="E70" s="188"/>
      <c r="F70" s="188"/>
      <c r="G70" s="188"/>
      <c r="H70" s="188"/>
      <c r="I70" s="188"/>
      <c r="J70" s="188"/>
      <c r="K70" s="189" t="s">
        <v>90</v>
      </c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90">
        <f t="shared" ref="AC70:AC72" si="5">AH70/$AH$68</f>
        <v>0.25</v>
      </c>
      <c r="AD70" s="190"/>
      <c r="AE70" s="190"/>
      <c r="AF70" s="190"/>
      <c r="AG70" s="190"/>
      <c r="AH70" s="190">
        <v>8.9999999999999998E-4</v>
      </c>
      <c r="AI70" s="190"/>
      <c r="AJ70" s="190"/>
      <c r="AK70" s="190"/>
      <c r="AL70" s="191"/>
      <c r="AM70" s="59"/>
    </row>
    <row r="71" spans="1:39" s="60" customFormat="1" ht="21.95" customHeight="1" outlineLevel="3">
      <c r="A71" s="58"/>
      <c r="B71" s="187" t="s">
        <v>181</v>
      </c>
      <c r="C71" s="188"/>
      <c r="D71" s="188"/>
      <c r="E71" s="188"/>
      <c r="F71" s="188"/>
      <c r="G71" s="188"/>
      <c r="H71" s="188"/>
      <c r="I71" s="188"/>
      <c r="J71" s="188"/>
      <c r="K71" s="189" t="s">
        <v>91</v>
      </c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  <c r="Z71" s="189"/>
      <c r="AA71" s="189"/>
      <c r="AB71" s="189"/>
      <c r="AC71" s="190">
        <f t="shared" si="5"/>
        <v>0.25</v>
      </c>
      <c r="AD71" s="190"/>
      <c r="AE71" s="190"/>
      <c r="AF71" s="190"/>
      <c r="AG71" s="190"/>
      <c r="AH71" s="190">
        <v>8.9999999999999998E-4</v>
      </c>
      <c r="AI71" s="190"/>
      <c r="AJ71" s="190"/>
      <c r="AK71" s="190"/>
      <c r="AL71" s="191"/>
      <c r="AM71" s="59"/>
    </row>
    <row r="72" spans="1:39" s="60" customFormat="1" ht="21.95" customHeight="1" outlineLevel="3">
      <c r="A72" s="58"/>
      <c r="B72" s="187" t="s">
        <v>182</v>
      </c>
      <c r="C72" s="188"/>
      <c r="D72" s="188"/>
      <c r="E72" s="188"/>
      <c r="F72" s="188"/>
      <c r="G72" s="188"/>
      <c r="H72" s="188"/>
      <c r="I72" s="188"/>
      <c r="J72" s="188"/>
      <c r="K72" s="189" t="s">
        <v>92</v>
      </c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  <c r="AA72" s="189"/>
      <c r="AB72" s="189"/>
      <c r="AC72" s="190">
        <f t="shared" si="5"/>
        <v>0.25</v>
      </c>
      <c r="AD72" s="190"/>
      <c r="AE72" s="190"/>
      <c r="AF72" s="190"/>
      <c r="AG72" s="190"/>
      <c r="AH72" s="190">
        <v>8.9999999999999998E-4</v>
      </c>
      <c r="AI72" s="190"/>
      <c r="AJ72" s="190"/>
      <c r="AK72" s="190"/>
      <c r="AL72" s="191"/>
      <c r="AM72" s="59"/>
    </row>
    <row r="73" spans="1:39" s="60" customFormat="1" ht="21.95" customHeight="1" outlineLevel="1">
      <c r="A73" s="58"/>
      <c r="B73" s="181" t="s">
        <v>114</v>
      </c>
      <c r="C73" s="182"/>
      <c r="D73" s="182"/>
      <c r="E73" s="182"/>
      <c r="F73" s="182"/>
      <c r="G73" s="182"/>
      <c r="H73" s="182"/>
      <c r="I73" s="182"/>
      <c r="J73" s="183"/>
      <c r="K73" s="184" t="s">
        <v>93</v>
      </c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4"/>
      <c r="Z73" s="184"/>
      <c r="AA73" s="184"/>
      <c r="AB73" s="184"/>
      <c r="AC73" s="185">
        <f>AH73/AH13</f>
        <v>9.0000000000000011E-2</v>
      </c>
      <c r="AD73" s="185"/>
      <c r="AE73" s="185"/>
      <c r="AF73" s="185"/>
      <c r="AG73" s="185"/>
      <c r="AH73" s="185">
        <f>AH74+AH77+AH79</f>
        <v>4.5000000000000005E-3</v>
      </c>
      <c r="AI73" s="185"/>
      <c r="AJ73" s="185"/>
      <c r="AK73" s="185"/>
      <c r="AL73" s="186"/>
      <c r="AM73" s="59"/>
    </row>
    <row r="74" spans="1:39" s="60" customFormat="1" ht="21.95" customHeight="1" outlineLevel="2">
      <c r="A74" s="58"/>
      <c r="B74" s="192" t="s">
        <v>160</v>
      </c>
      <c r="C74" s="193"/>
      <c r="D74" s="193"/>
      <c r="E74" s="193"/>
      <c r="F74" s="193"/>
      <c r="G74" s="193"/>
      <c r="H74" s="193"/>
      <c r="I74" s="193"/>
      <c r="J74" s="193"/>
      <c r="K74" s="194" t="s">
        <v>67</v>
      </c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  <c r="Z74" s="194"/>
      <c r="AA74" s="194"/>
      <c r="AB74" s="194"/>
      <c r="AC74" s="195">
        <f>AH74/AH73</f>
        <v>0.39999999999999997</v>
      </c>
      <c r="AD74" s="195"/>
      <c r="AE74" s="195"/>
      <c r="AF74" s="195"/>
      <c r="AG74" s="195"/>
      <c r="AH74" s="195">
        <f>SUM(AH75:AL76)</f>
        <v>1.8E-3</v>
      </c>
      <c r="AI74" s="195"/>
      <c r="AJ74" s="195"/>
      <c r="AK74" s="195"/>
      <c r="AL74" s="196"/>
      <c r="AM74" s="59"/>
    </row>
    <row r="75" spans="1:39" s="60" customFormat="1" ht="21.95" customHeight="1" outlineLevel="3">
      <c r="A75" s="58"/>
      <c r="B75" s="187" t="s">
        <v>183</v>
      </c>
      <c r="C75" s="188"/>
      <c r="D75" s="188"/>
      <c r="E75" s="188"/>
      <c r="F75" s="188"/>
      <c r="G75" s="188"/>
      <c r="H75" s="188"/>
      <c r="I75" s="188"/>
      <c r="J75" s="188"/>
      <c r="K75" s="189" t="s">
        <v>94</v>
      </c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9"/>
      <c r="AC75" s="190">
        <f>AH75/AH74</f>
        <v>0.5</v>
      </c>
      <c r="AD75" s="190"/>
      <c r="AE75" s="190"/>
      <c r="AF75" s="190"/>
      <c r="AG75" s="190"/>
      <c r="AH75" s="190">
        <v>8.9999999999999998E-4</v>
      </c>
      <c r="AI75" s="190"/>
      <c r="AJ75" s="190"/>
      <c r="AK75" s="190"/>
      <c r="AL75" s="191"/>
      <c r="AM75" s="59"/>
    </row>
    <row r="76" spans="1:39" s="60" customFormat="1" ht="21.95" customHeight="1" outlineLevel="3">
      <c r="A76" s="58"/>
      <c r="B76" s="187" t="s">
        <v>184</v>
      </c>
      <c r="C76" s="188"/>
      <c r="D76" s="188"/>
      <c r="E76" s="188"/>
      <c r="F76" s="188"/>
      <c r="G76" s="188"/>
      <c r="H76" s="188"/>
      <c r="I76" s="188"/>
      <c r="J76" s="188"/>
      <c r="K76" s="189" t="s">
        <v>95</v>
      </c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189"/>
      <c r="AA76" s="189"/>
      <c r="AB76" s="189"/>
      <c r="AC76" s="190">
        <f>AH76/AH74</f>
        <v>0.5</v>
      </c>
      <c r="AD76" s="190"/>
      <c r="AE76" s="190"/>
      <c r="AF76" s="190"/>
      <c r="AG76" s="190"/>
      <c r="AH76" s="190">
        <v>8.9999999999999998E-4</v>
      </c>
      <c r="AI76" s="190"/>
      <c r="AJ76" s="190"/>
      <c r="AK76" s="190"/>
      <c r="AL76" s="191"/>
      <c r="AM76" s="59"/>
    </row>
    <row r="77" spans="1:39" s="60" customFormat="1" ht="21.95" customHeight="1" outlineLevel="2">
      <c r="A77" s="58"/>
      <c r="B77" s="192" t="s">
        <v>161</v>
      </c>
      <c r="C77" s="193"/>
      <c r="D77" s="193"/>
      <c r="E77" s="193"/>
      <c r="F77" s="193"/>
      <c r="G77" s="193"/>
      <c r="H77" s="193"/>
      <c r="I77" s="193"/>
      <c r="J77" s="193"/>
      <c r="K77" s="194" t="s">
        <v>47</v>
      </c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194"/>
      <c r="AA77" s="194"/>
      <c r="AB77" s="194"/>
      <c r="AC77" s="195">
        <f>AH77/AH73</f>
        <v>0.19999999999999998</v>
      </c>
      <c r="AD77" s="195"/>
      <c r="AE77" s="195"/>
      <c r="AF77" s="195"/>
      <c r="AG77" s="195"/>
      <c r="AH77" s="195">
        <f>AH78</f>
        <v>8.9999999999999998E-4</v>
      </c>
      <c r="AI77" s="195"/>
      <c r="AJ77" s="195"/>
      <c r="AK77" s="195"/>
      <c r="AL77" s="196"/>
      <c r="AM77" s="59"/>
    </row>
    <row r="78" spans="1:39" s="60" customFormat="1" ht="21.95" customHeight="1" outlineLevel="3">
      <c r="A78" s="58"/>
      <c r="B78" s="187" t="s">
        <v>185</v>
      </c>
      <c r="C78" s="188"/>
      <c r="D78" s="188"/>
      <c r="E78" s="188"/>
      <c r="F78" s="188"/>
      <c r="G78" s="188"/>
      <c r="H78" s="188"/>
      <c r="I78" s="188"/>
      <c r="J78" s="188"/>
      <c r="K78" s="189" t="s">
        <v>96</v>
      </c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90">
        <f>AH78/AH77</f>
        <v>1</v>
      </c>
      <c r="AD78" s="190"/>
      <c r="AE78" s="190"/>
      <c r="AF78" s="190"/>
      <c r="AG78" s="190"/>
      <c r="AH78" s="190">
        <v>8.9999999999999998E-4</v>
      </c>
      <c r="AI78" s="190"/>
      <c r="AJ78" s="190"/>
      <c r="AK78" s="190"/>
      <c r="AL78" s="191"/>
      <c r="AM78" s="59"/>
    </row>
    <row r="79" spans="1:39" s="60" customFormat="1" ht="21.95" customHeight="1" outlineLevel="2">
      <c r="A79" s="58"/>
      <c r="B79" s="192" t="s">
        <v>162</v>
      </c>
      <c r="C79" s="193"/>
      <c r="D79" s="193"/>
      <c r="E79" s="193"/>
      <c r="F79" s="193"/>
      <c r="G79" s="193"/>
      <c r="H79" s="193"/>
      <c r="I79" s="193"/>
      <c r="J79" s="193"/>
      <c r="K79" s="194" t="s">
        <v>41</v>
      </c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  <c r="Z79" s="194"/>
      <c r="AA79" s="194"/>
      <c r="AB79" s="194"/>
      <c r="AC79" s="195">
        <f>AH79/AH73</f>
        <v>0.39999999999999997</v>
      </c>
      <c r="AD79" s="195"/>
      <c r="AE79" s="195"/>
      <c r="AF79" s="195"/>
      <c r="AG79" s="195"/>
      <c r="AH79" s="195">
        <f>SUM(AH80:AL81)</f>
        <v>1.8E-3</v>
      </c>
      <c r="AI79" s="195"/>
      <c r="AJ79" s="195"/>
      <c r="AK79" s="195"/>
      <c r="AL79" s="196"/>
      <c r="AM79" s="59"/>
    </row>
    <row r="80" spans="1:39" s="60" customFormat="1" ht="21.95" customHeight="1" outlineLevel="3">
      <c r="A80" s="58"/>
      <c r="B80" s="187" t="s">
        <v>186</v>
      </c>
      <c r="C80" s="188"/>
      <c r="D80" s="188"/>
      <c r="E80" s="188"/>
      <c r="F80" s="188"/>
      <c r="G80" s="188"/>
      <c r="H80" s="188"/>
      <c r="I80" s="188"/>
      <c r="J80" s="188"/>
      <c r="K80" s="189" t="s">
        <v>97</v>
      </c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90">
        <f>AH80/AH79</f>
        <v>0.5</v>
      </c>
      <c r="AD80" s="190"/>
      <c r="AE80" s="190"/>
      <c r="AF80" s="190"/>
      <c r="AG80" s="190"/>
      <c r="AH80" s="190">
        <v>8.9999999999999998E-4</v>
      </c>
      <c r="AI80" s="190"/>
      <c r="AJ80" s="190"/>
      <c r="AK80" s="190"/>
      <c r="AL80" s="191"/>
      <c r="AM80" s="59"/>
    </row>
    <row r="81" spans="1:39" s="60" customFormat="1" ht="21.95" customHeight="1" outlineLevel="3">
      <c r="A81" s="58"/>
      <c r="B81" s="187" t="s">
        <v>187</v>
      </c>
      <c r="C81" s="188"/>
      <c r="D81" s="188"/>
      <c r="E81" s="188"/>
      <c r="F81" s="188"/>
      <c r="G81" s="188"/>
      <c r="H81" s="188"/>
      <c r="I81" s="188"/>
      <c r="J81" s="188"/>
      <c r="K81" s="189" t="s">
        <v>98</v>
      </c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90">
        <f>AH81/AH79</f>
        <v>0.5</v>
      </c>
      <c r="AD81" s="190"/>
      <c r="AE81" s="190"/>
      <c r="AF81" s="190"/>
      <c r="AG81" s="190"/>
      <c r="AH81" s="190">
        <v>8.9999999999999998E-4</v>
      </c>
      <c r="AI81" s="190"/>
      <c r="AJ81" s="190"/>
      <c r="AK81" s="190"/>
      <c r="AL81" s="191"/>
      <c r="AM81" s="59"/>
    </row>
    <row r="82" spans="1:39" ht="21.95" customHeight="1">
      <c r="A82" s="23"/>
      <c r="B82" s="200">
        <v>1.3</v>
      </c>
      <c r="C82" s="201"/>
      <c r="D82" s="201"/>
      <c r="E82" s="201"/>
      <c r="F82" s="201"/>
      <c r="G82" s="201"/>
      <c r="H82" s="201"/>
      <c r="I82" s="201"/>
      <c r="J82" s="201"/>
      <c r="K82" s="202" t="s">
        <v>344</v>
      </c>
      <c r="L82" s="202"/>
      <c r="M82" s="202"/>
      <c r="N82" s="202"/>
      <c r="O82" s="202"/>
      <c r="P82" s="202"/>
      <c r="Q82" s="202"/>
      <c r="R82" s="202"/>
      <c r="S82" s="202"/>
      <c r="T82" s="202"/>
      <c r="U82" s="202"/>
      <c r="V82" s="202"/>
      <c r="W82" s="202"/>
      <c r="X82" s="202"/>
      <c r="Y82" s="202"/>
      <c r="Z82" s="202"/>
      <c r="AA82" s="202"/>
      <c r="AB82" s="202"/>
      <c r="AC82" s="203">
        <f>AH82/AH11</f>
        <v>0.38290957273931847</v>
      </c>
      <c r="AD82" s="203"/>
      <c r="AE82" s="203"/>
      <c r="AF82" s="203"/>
      <c r="AG82" s="203"/>
      <c r="AH82" s="203">
        <f>AH83+AH93+AH103</f>
        <v>0.38290000000000002</v>
      </c>
      <c r="AI82" s="203"/>
      <c r="AJ82" s="203"/>
      <c r="AK82" s="203"/>
      <c r="AL82" s="204"/>
      <c r="AM82" s="57"/>
    </row>
    <row r="83" spans="1:39" s="60" customFormat="1" ht="21.95" customHeight="1" outlineLevel="1">
      <c r="A83" s="58"/>
      <c r="B83" s="181" t="s">
        <v>256</v>
      </c>
      <c r="C83" s="182"/>
      <c r="D83" s="182"/>
      <c r="E83" s="182"/>
      <c r="F83" s="182"/>
      <c r="G83" s="182"/>
      <c r="H83" s="182"/>
      <c r="I83" s="182"/>
      <c r="J83" s="183"/>
      <c r="K83" s="184" t="s">
        <v>219</v>
      </c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5">
        <f>AH83/AH82</f>
        <v>0.31078610603290679</v>
      </c>
      <c r="AD83" s="185"/>
      <c r="AE83" s="185"/>
      <c r="AF83" s="185"/>
      <c r="AG83" s="185"/>
      <c r="AH83" s="185">
        <f>AH84+AH87+AH90</f>
        <v>0.11900000000000002</v>
      </c>
      <c r="AI83" s="185"/>
      <c r="AJ83" s="185"/>
      <c r="AK83" s="185"/>
      <c r="AL83" s="186"/>
      <c r="AM83" s="59"/>
    </row>
    <row r="84" spans="1:39" s="60" customFormat="1" ht="21.95" customHeight="1" outlineLevel="2">
      <c r="A84" s="58"/>
      <c r="B84" s="192" t="s">
        <v>259</v>
      </c>
      <c r="C84" s="193"/>
      <c r="D84" s="193"/>
      <c r="E84" s="193"/>
      <c r="F84" s="193"/>
      <c r="G84" s="193"/>
      <c r="H84" s="193"/>
      <c r="I84" s="193"/>
      <c r="J84" s="193"/>
      <c r="K84" s="194" t="s">
        <v>119</v>
      </c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5">
        <f>AH84/AH83</f>
        <v>0.6470588235294118</v>
      </c>
      <c r="AD84" s="195"/>
      <c r="AE84" s="195"/>
      <c r="AF84" s="195"/>
      <c r="AG84" s="195"/>
      <c r="AH84" s="195">
        <f>SUM(AH85:AL86)</f>
        <v>7.7000000000000013E-2</v>
      </c>
      <c r="AI84" s="195"/>
      <c r="AJ84" s="195"/>
      <c r="AK84" s="195"/>
      <c r="AL84" s="196"/>
      <c r="AM84" s="59"/>
    </row>
    <row r="85" spans="1:39" s="60" customFormat="1" ht="21.95" customHeight="1" outlineLevel="3">
      <c r="A85" s="58"/>
      <c r="B85" s="187" t="s">
        <v>262</v>
      </c>
      <c r="C85" s="188"/>
      <c r="D85" s="188"/>
      <c r="E85" s="188"/>
      <c r="F85" s="188"/>
      <c r="G85" s="188"/>
      <c r="H85" s="188"/>
      <c r="I85" s="188"/>
      <c r="J85" s="188"/>
      <c r="K85" s="189" t="s">
        <v>120</v>
      </c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90">
        <f>AH85/AH84</f>
        <v>0.90909090909090906</v>
      </c>
      <c r="AD85" s="190"/>
      <c r="AE85" s="190"/>
      <c r="AF85" s="190"/>
      <c r="AG85" s="190"/>
      <c r="AH85" s="190">
        <v>7.0000000000000007E-2</v>
      </c>
      <c r="AI85" s="190"/>
      <c r="AJ85" s="190"/>
      <c r="AK85" s="190"/>
      <c r="AL85" s="191"/>
      <c r="AM85" s="59"/>
    </row>
    <row r="86" spans="1:39" s="60" customFormat="1" ht="21.95" customHeight="1" outlineLevel="3">
      <c r="A86" s="58"/>
      <c r="B86" s="187" t="s">
        <v>263</v>
      </c>
      <c r="C86" s="188"/>
      <c r="D86" s="188"/>
      <c r="E86" s="188"/>
      <c r="F86" s="188"/>
      <c r="G86" s="188"/>
      <c r="H86" s="188"/>
      <c r="I86" s="188"/>
      <c r="J86" s="188"/>
      <c r="K86" s="189" t="s">
        <v>188</v>
      </c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189"/>
      <c r="Y86" s="189"/>
      <c r="Z86" s="189"/>
      <c r="AA86" s="189"/>
      <c r="AB86" s="189"/>
      <c r="AC86" s="190">
        <f>AH86/AH84</f>
        <v>9.0909090909090898E-2</v>
      </c>
      <c r="AD86" s="190"/>
      <c r="AE86" s="190"/>
      <c r="AF86" s="190"/>
      <c r="AG86" s="190"/>
      <c r="AH86" s="190">
        <v>7.0000000000000001E-3</v>
      </c>
      <c r="AI86" s="190"/>
      <c r="AJ86" s="190"/>
      <c r="AK86" s="190"/>
      <c r="AL86" s="191"/>
      <c r="AM86" s="59"/>
    </row>
    <row r="87" spans="1:39" s="60" customFormat="1" ht="21.95" customHeight="1" outlineLevel="2">
      <c r="A87" s="58"/>
      <c r="B87" s="192" t="s">
        <v>260</v>
      </c>
      <c r="C87" s="193"/>
      <c r="D87" s="193"/>
      <c r="E87" s="193"/>
      <c r="F87" s="193"/>
      <c r="G87" s="193"/>
      <c r="H87" s="193"/>
      <c r="I87" s="193"/>
      <c r="J87" s="193"/>
      <c r="K87" s="194" t="s">
        <v>121</v>
      </c>
      <c r="L87" s="194"/>
      <c r="M87" s="194"/>
      <c r="N87" s="194"/>
      <c r="O87" s="194"/>
      <c r="P87" s="194"/>
      <c r="Q87" s="194"/>
      <c r="R87" s="194"/>
      <c r="S87" s="194"/>
      <c r="T87" s="194"/>
      <c r="U87" s="194"/>
      <c r="V87" s="194"/>
      <c r="W87" s="194"/>
      <c r="X87" s="194"/>
      <c r="Y87" s="194"/>
      <c r="Z87" s="194"/>
      <c r="AA87" s="194"/>
      <c r="AB87" s="194"/>
      <c r="AC87" s="195">
        <f>AH87/AH83</f>
        <v>0.27731092436974786</v>
      </c>
      <c r="AD87" s="195"/>
      <c r="AE87" s="195"/>
      <c r="AF87" s="195"/>
      <c r="AG87" s="195"/>
      <c r="AH87" s="195">
        <f>SUM(AH88:AL89)</f>
        <v>3.3000000000000002E-2</v>
      </c>
      <c r="AI87" s="195"/>
      <c r="AJ87" s="195"/>
      <c r="AK87" s="195"/>
      <c r="AL87" s="196"/>
      <c r="AM87" s="59"/>
    </row>
    <row r="88" spans="1:39" s="60" customFormat="1" ht="21.95" customHeight="1" outlineLevel="3">
      <c r="A88" s="58"/>
      <c r="B88" s="187" t="s">
        <v>264</v>
      </c>
      <c r="C88" s="188"/>
      <c r="D88" s="188"/>
      <c r="E88" s="188"/>
      <c r="F88" s="188"/>
      <c r="G88" s="188"/>
      <c r="H88" s="188"/>
      <c r="I88" s="188"/>
      <c r="J88" s="188"/>
      <c r="K88" s="189" t="s">
        <v>120</v>
      </c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189"/>
      <c r="Y88" s="189"/>
      <c r="Z88" s="189"/>
      <c r="AA88" s="189"/>
      <c r="AB88" s="189"/>
      <c r="AC88" s="190">
        <f>AH88/AH87</f>
        <v>0.90909090909090906</v>
      </c>
      <c r="AD88" s="190"/>
      <c r="AE88" s="190"/>
      <c r="AF88" s="190"/>
      <c r="AG88" s="190"/>
      <c r="AH88" s="190">
        <v>0.03</v>
      </c>
      <c r="AI88" s="190"/>
      <c r="AJ88" s="190"/>
      <c r="AK88" s="190"/>
      <c r="AL88" s="191"/>
      <c r="AM88" s="59"/>
    </row>
    <row r="89" spans="1:39" s="60" customFormat="1" ht="21.95" customHeight="1" outlineLevel="3">
      <c r="A89" s="58"/>
      <c r="B89" s="187" t="s">
        <v>265</v>
      </c>
      <c r="C89" s="188"/>
      <c r="D89" s="188"/>
      <c r="E89" s="188"/>
      <c r="F89" s="188"/>
      <c r="G89" s="188"/>
      <c r="H89" s="188"/>
      <c r="I89" s="188"/>
      <c r="J89" s="188"/>
      <c r="K89" s="189" t="s">
        <v>188</v>
      </c>
      <c r="L89" s="189"/>
      <c r="M89" s="189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189"/>
      <c r="Y89" s="189"/>
      <c r="Z89" s="189"/>
      <c r="AA89" s="189"/>
      <c r="AB89" s="189"/>
      <c r="AC89" s="190">
        <f>AH89/AH87</f>
        <v>9.0909090909090912E-2</v>
      </c>
      <c r="AD89" s="190"/>
      <c r="AE89" s="190"/>
      <c r="AF89" s="190"/>
      <c r="AG89" s="190"/>
      <c r="AH89" s="190">
        <v>3.0000000000000001E-3</v>
      </c>
      <c r="AI89" s="190"/>
      <c r="AJ89" s="190"/>
      <c r="AK89" s="190"/>
      <c r="AL89" s="191"/>
      <c r="AM89" s="59"/>
    </row>
    <row r="90" spans="1:39" s="60" customFormat="1" ht="21.95" customHeight="1" outlineLevel="2">
      <c r="A90" s="58"/>
      <c r="B90" s="192" t="s">
        <v>261</v>
      </c>
      <c r="C90" s="193"/>
      <c r="D90" s="193"/>
      <c r="E90" s="193"/>
      <c r="F90" s="193"/>
      <c r="G90" s="193"/>
      <c r="H90" s="193"/>
      <c r="I90" s="193"/>
      <c r="J90" s="193"/>
      <c r="K90" s="194" t="s">
        <v>122</v>
      </c>
      <c r="L90" s="194"/>
      <c r="M90" s="194"/>
      <c r="N90" s="194"/>
      <c r="O90" s="194"/>
      <c r="P90" s="194"/>
      <c r="Q90" s="194"/>
      <c r="R90" s="194"/>
      <c r="S90" s="194"/>
      <c r="T90" s="194"/>
      <c r="U90" s="194"/>
      <c r="V90" s="194"/>
      <c r="W90" s="194"/>
      <c r="X90" s="194"/>
      <c r="Y90" s="194"/>
      <c r="Z90" s="194"/>
      <c r="AA90" s="194"/>
      <c r="AB90" s="194"/>
      <c r="AC90" s="195">
        <f>AH90/AH83</f>
        <v>7.5630252100840331E-2</v>
      </c>
      <c r="AD90" s="195"/>
      <c r="AE90" s="195"/>
      <c r="AF90" s="195"/>
      <c r="AG90" s="195"/>
      <c r="AH90" s="195">
        <f>SUM(AH91:AL92)</f>
        <v>9.0000000000000011E-3</v>
      </c>
      <c r="AI90" s="195"/>
      <c r="AJ90" s="195"/>
      <c r="AK90" s="195"/>
      <c r="AL90" s="196"/>
      <c r="AM90" s="59"/>
    </row>
    <row r="91" spans="1:39" s="60" customFormat="1" ht="21.95" customHeight="1" outlineLevel="3">
      <c r="A91" s="58"/>
      <c r="B91" s="187" t="s">
        <v>266</v>
      </c>
      <c r="C91" s="188"/>
      <c r="D91" s="188"/>
      <c r="E91" s="188"/>
      <c r="F91" s="188"/>
      <c r="G91" s="188"/>
      <c r="H91" s="188"/>
      <c r="I91" s="188"/>
      <c r="J91" s="188"/>
      <c r="K91" s="189" t="s">
        <v>188</v>
      </c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90">
        <f>AH91/AH90</f>
        <v>0.33333333333333331</v>
      </c>
      <c r="AD91" s="190"/>
      <c r="AE91" s="190"/>
      <c r="AF91" s="190"/>
      <c r="AG91" s="190"/>
      <c r="AH91" s="190">
        <v>3.0000000000000001E-3</v>
      </c>
      <c r="AI91" s="190"/>
      <c r="AJ91" s="190"/>
      <c r="AK91" s="190"/>
      <c r="AL91" s="191"/>
      <c r="AM91" s="59"/>
    </row>
    <row r="92" spans="1:39" s="60" customFormat="1" ht="21.95" customHeight="1" outlineLevel="3">
      <c r="A92" s="58"/>
      <c r="B92" s="187" t="s">
        <v>267</v>
      </c>
      <c r="C92" s="188"/>
      <c r="D92" s="188"/>
      <c r="E92" s="188"/>
      <c r="F92" s="188"/>
      <c r="G92" s="188"/>
      <c r="H92" s="188"/>
      <c r="I92" s="188"/>
      <c r="J92" s="188"/>
      <c r="K92" s="189" t="s">
        <v>191</v>
      </c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89"/>
      <c r="AB92" s="189"/>
      <c r="AC92" s="190">
        <f>AH92/AH90</f>
        <v>0.66666666666666663</v>
      </c>
      <c r="AD92" s="190"/>
      <c r="AE92" s="190"/>
      <c r="AF92" s="190"/>
      <c r="AG92" s="190"/>
      <c r="AH92" s="190">
        <v>6.0000000000000001E-3</v>
      </c>
      <c r="AI92" s="190"/>
      <c r="AJ92" s="190"/>
      <c r="AK92" s="190"/>
      <c r="AL92" s="191"/>
      <c r="AM92" s="59"/>
    </row>
    <row r="93" spans="1:39" s="60" customFormat="1" ht="21.95" customHeight="1" outlineLevel="1">
      <c r="A93" s="58"/>
      <c r="B93" s="181" t="s">
        <v>257</v>
      </c>
      <c r="C93" s="182"/>
      <c r="D93" s="182"/>
      <c r="E93" s="182"/>
      <c r="F93" s="182"/>
      <c r="G93" s="182"/>
      <c r="H93" s="182"/>
      <c r="I93" s="182"/>
      <c r="J93" s="183"/>
      <c r="K93" s="184" t="s">
        <v>220</v>
      </c>
      <c r="L93" s="184"/>
      <c r="M93" s="184"/>
      <c r="N93" s="184"/>
      <c r="O93" s="184"/>
      <c r="P93" s="184"/>
      <c r="Q93" s="184"/>
      <c r="R93" s="184"/>
      <c r="S93" s="184"/>
      <c r="T93" s="184"/>
      <c r="U93" s="184"/>
      <c r="V93" s="184"/>
      <c r="W93" s="184"/>
      <c r="X93" s="184"/>
      <c r="Y93" s="184"/>
      <c r="Z93" s="184"/>
      <c r="AA93" s="184"/>
      <c r="AB93" s="184"/>
      <c r="AC93" s="185">
        <f>AH93/AH82</f>
        <v>0.40219378427787933</v>
      </c>
      <c r="AD93" s="185"/>
      <c r="AE93" s="185"/>
      <c r="AF93" s="185"/>
      <c r="AG93" s="185"/>
      <c r="AH93" s="185">
        <f>AH94+AH97+AH100</f>
        <v>0.154</v>
      </c>
      <c r="AI93" s="185"/>
      <c r="AJ93" s="185"/>
      <c r="AK93" s="185"/>
      <c r="AL93" s="186"/>
      <c r="AM93" s="59"/>
    </row>
    <row r="94" spans="1:39" s="60" customFormat="1" ht="21.95" customHeight="1" outlineLevel="2">
      <c r="A94" s="58"/>
      <c r="B94" s="192" t="s">
        <v>268</v>
      </c>
      <c r="C94" s="193"/>
      <c r="D94" s="193"/>
      <c r="E94" s="193"/>
      <c r="F94" s="193"/>
      <c r="G94" s="193"/>
      <c r="H94" s="193"/>
      <c r="I94" s="193"/>
      <c r="J94" s="193"/>
      <c r="K94" s="194" t="s">
        <v>119</v>
      </c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  <c r="AA94" s="194"/>
      <c r="AB94" s="194"/>
      <c r="AC94" s="195">
        <f>AH94/AH93</f>
        <v>0.64285714285714279</v>
      </c>
      <c r="AD94" s="195"/>
      <c r="AE94" s="195"/>
      <c r="AF94" s="195"/>
      <c r="AG94" s="195"/>
      <c r="AH94" s="195">
        <f>SUM(AH95:AL96)</f>
        <v>9.8999999999999991E-2</v>
      </c>
      <c r="AI94" s="195"/>
      <c r="AJ94" s="195"/>
      <c r="AK94" s="195"/>
      <c r="AL94" s="196"/>
      <c r="AM94" s="59"/>
    </row>
    <row r="95" spans="1:39" s="60" customFormat="1" ht="21.95" customHeight="1" outlineLevel="3">
      <c r="A95" s="58"/>
      <c r="B95" s="187" t="s">
        <v>271</v>
      </c>
      <c r="C95" s="188"/>
      <c r="D95" s="188"/>
      <c r="E95" s="188"/>
      <c r="F95" s="188"/>
      <c r="G95" s="188"/>
      <c r="H95" s="188"/>
      <c r="I95" s="188"/>
      <c r="J95" s="188"/>
      <c r="K95" s="189" t="s">
        <v>120</v>
      </c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90">
        <f>AH95/AH94</f>
        <v>0.90909090909090917</v>
      </c>
      <c r="AD95" s="190"/>
      <c r="AE95" s="190"/>
      <c r="AF95" s="190"/>
      <c r="AG95" s="190"/>
      <c r="AH95" s="190">
        <v>0.09</v>
      </c>
      <c r="AI95" s="190"/>
      <c r="AJ95" s="190"/>
      <c r="AK95" s="190"/>
      <c r="AL95" s="191"/>
      <c r="AM95" s="59"/>
    </row>
    <row r="96" spans="1:39" s="60" customFormat="1" ht="21.95" customHeight="1" outlineLevel="3">
      <c r="A96" s="58"/>
      <c r="B96" s="187" t="s">
        <v>272</v>
      </c>
      <c r="C96" s="188"/>
      <c r="D96" s="188"/>
      <c r="E96" s="188"/>
      <c r="F96" s="188"/>
      <c r="G96" s="188"/>
      <c r="H96" s="188"/>
      <c r="I96" s="188"/>
      <c r="J96" s="188"/>
      <c r="K96" s="189" t="s">
        <v>188</v>
      </c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89"/>
      <c r="X96" s="189"/>
      <c r="Y96" s="189"/>
      <c r="Z96" s="189"/>
      <c r="AA96" s="189"/>
      <c r="AB96" s="189"/>
      <c r="AC96" s="190">
        <f>AH96/AH94</f>
        <v>9.0909090909090912E-2</v>
      </c>
      <c r="AD96" s="190"/>
      <c r="AE96" s="190"/>
      <c r="AF96" s="190"/>
      <c r="AG96" s="190"/>
      <c r="AH96" s="190">
        <v>8.9999999999999993E-3</v>
      </c>
      <c r="AI96" s="190"/>
      <c r="AJ96" s="190"/>
      <c r="AK96" s="190"/>
      <c r="AL96" s="191"/>
      <c r="AM96" s="59"/>
    </row>
    <row r="97" spans="1:39" s="60" customFormat="1" ht="21.95" customHeight="1" outlineLevel="2">
      <c r="A97" s="58"/>
      <c r="B97" s="192" t="s">
        <v>269</v>
      </c>
      <c r="C97" s="193"/>
      <c r="D97" s="193"/>
      <c r="E97" s="193"/>
      <c r="F97" s="193"/>
      <c r="G97" s="193"/>
      <c r="H97" s="193"/>
      <c r="I97" s="193"/>
      <c r="J97" s="193"/>
      <c r="K97" s="194" t="s">
        <v>121</v>
      </c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5">
        <f>AH97/AH93</f>
        <v>0.2857142857142857</v>
      </c>
      <c r="AD97" s="195"/>
      <c r="AE97" s="195"/>
      <c r="AF97" s="195"/>
      <c r="AG97" s="195"/>
      <c r="AH97" s="195">
        <f>SUM(AH98:AL99)</f>
        <v>4.3999999999999997E-2</v>
      </c>
      <c r="AI97" s="195"/>
      <c r="AJ97" s="195"/>
      <c r="AK97" s="195"/>
      <c r="AL97" s="196"/>
      <c r="AM97" s="59"/>
    </row>
    <row r="98" spans="1:39" s="60" customFormat="1" ht="21.95" customHeight="1" outlineLevel="3">
      <c r="A98" s="58"/>
      <c r="B98" s="187" t="s">
        <v>273</v>
      </c>
      <c r="C98" s="188"/>
      <c r="D98" s="188"/>
      <c r="E98" s="188"/>
      <c r="F98" s="188"/>
      <c r="G98" s="188"/>
      <c r="H98" s="188"/>
      <c r="I98" s="188"/>
      <c r="J98" s="188"/>
      <c r="K98" s="189" t="s">
        <v>120</v>
      </c>
      <c r="L98" s="189"/>
      <c r="M98" s="189"/>
      <c r="N98" s="189"/>
      <c r="O98" s="189"/>
      <c r="P98" s="189"/>
      <c r="Q98" s="189"/>
      <c r="R98" s="189"/>
      <c r="S98" s="189"/>
      <c r="T98" s="189"/>
      <c r="U98" s="189"/>
      <c r="V98" s="189"/>
      <c r="W98" s="189"/>
      <c r="X98" s="189"/>
      <c r="Y98" s="189"/>
      <c r="Z98" s="189"/>
      <c r="AA98" s="189"/>
      <c r="AB98" s="189"/>
      <c r="AC98" s="190">
        <f>AH98/AH97</f>
        <v>0.90909090909090917</v>
      </c>
      <c r="AD98" s="190"/>
      <c r="AE98" s="190"/>
      <c r="AF98" s="190"/>
      <c r="AG98" s="190"/>
      <c r="AH98" s="190">
        <v>0.04</v>
      </c>
      <c r="AI98" s="190"/>
      <c r="AJ98" s="190"/>
      <c r="AK98" s="190"/>
      <c r="AL98" s="191"/>
      <c r="AM98" s="59"/>
    </row>
    <row r="99" spans="1:39" s="60" customFormat="1" ht="21.95" customHeight="1" outlineLevel="3">
      <c r="A99" s="58"/>
      <c r="B99" s="187" t="s">
        <v>274</v>
      </c>
      <c r="C99" s="188"/>
      <c r="D99" s="188"/>
      <c r="E99" s="188"/>
      <c r="F99" s="188"/>
      <c r="G99" s="188"/>
      <c r="H99" s="188"/>
      <c r="I99" s="188"/>
      <c r="J99" s="188"/>
      <c r="K99" s="189" t="s">
        <v>188</v>
      </c>
      <c r="L99" s="189"/>
      <c r="M99" s="189"/>
      <c r="N99" s="189"/>
      <c r="O99" s="189"/>
      <c r="P99" s="189"/>
      <c r="Q99" s="189"/>
      <c r="R99" s="189"/>
      <c r="S99" s="189"/>
      <c r="T99" s="189"/>
      <c r="U99" s="189"/>
      <c r="V99" s="189"/>
      <c r="W99" s="189"/>
      <c r="X99" s="189"/>
      <c r="Y99" s="189"/>
      <c r="Z99" s="189"/>
      <c r="AA99" s="189"/>
      <c r="AB99" s="189"/>
      <c r="AC99" s="190">
        <f>AH99/AH97</f>
        <v>9.0909090909090912E-2</v>
      </c>
      <c r="AD99" s="190"/>
      <c r="AE99" s="190"/>
      <c r="AF99" s="190"/>
      <c r="AG99" s="190"/>
      <c r="AH99" s="190">
        <v>4.0000000000000001E-3</v>
      </c>
      <c r="AI99" s="190"/>
      <c r="AJ99" s="190"/>
      <c r="AK99" s="190"/>
      <c r="AL99" s="191"/>
      <c r="AM99" s="59"/>
    </row>
    <row r="100" spans="1:39" s="60" customFormat="1" ht="21.95" customHeight="1" outlineLevel="2">
      <c r="A100" s="58"/>
      <c r="B100" s="192" t="s">
        <v>270</v>
      </c>
      <c r="C100" s="193"/>
      <c r="D100" s="193"/>
      <c r="E100" s="193"/>
      <c r="F100" s="193"/>
      <c r="G100" s="193"/>
      <c r="H100" s="193"/>
      <c r="I100" s="193"/>
      <c r="J100" s="193"/>
      <c r="K100" s="194" t="s">
        <v>122</v>
      </c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194"/>
      <c r="AA100" s="194"/>
      <c r="AB100" s="194"/>
      <c r="AC100" s="195">
        <f>AH100/AH93</f>
        <v>7.1428571428571425E-2</v>
      </c>
      <c r="AD100" s="195"/>
      <c r="AE100" s="195"/>
      <c r="AF100" s="195"/>
      <c r="AG100" s="195"/>
      <c r="AH100" s="195">
        <f>SUM(AH101:AL102)</f>
        <v>1.0999999999999999E-2</v>
      </c>
      <c r="AI100" s="195"/>
      <c r="AJ100" s="195"/>
      <c r="AK100" s="195"/>
      <c r="AL100" s="196"/>
      <c r="AM100" s="59"/>
    </row>
    <row r="101" spans="1:39" s="60" customFormat="1" ht="21.95" customHeight="1" outlineLevel="3">
      <c r="A101" s="58"/>
      <c r="B101" s="187" t="s">
        <v>275</v>
      </c>
      <c r="C101" s="188"/>
      <c r="D101" s="188"/>
      <c r="E101" s="188"/>
      <c r="F101" s="188"/>
      <c r="G101" s="188"/>
      <c r="H101" s="188"/>
      <c r="I101" s="188"/>
      <c r="J101" s="188"/>
      <c r="K101" s="189" t="s">
        <v>188</v>
      </c>
      <c r="L101" s="189"/>
      <c r="M101" s="189"/>
      <c r="N101" s="189"/>
      <c r="O101" s="189"/>
      <c r="P101" s="189"/>
      <c r="Q101" s="189"/>
      <c r="R101" s="189"/>
      <c r="S101" s="189"/>
      <c r="T101" s="189"/>
      <c r="U101" s="189"/>
      <c r="V101" s="189"/>
      <c r="W101" s="189"/>
      <c r="X101" s="189"/>
      <c r="Y101" s="189"/>
      <c r="Z101" s="189"/>
      <c r="AA101" s="189"/>
      <c r="AB101" s="189"/>
      <c r="AC101" s="190">
        <f>AH101/AH100</f>
        <v>0.36363636363636365</v>
      </c>
      <c r="AD101" s="190"/>
      <c r="AE101" s="190"/>
      <c r="AF101" s="190"/>
      <c r="AG101" s="190"/>
      <c r="AH101" s="190">
        <v>4.0000000000000001E-3</v>
      </c>
      <c r="AI101" s="190"/>
      <c r="AJ101" s="190"/>
      <c r="AK101" s="190"/>
      <c r="AL101" s="191"/>
      <c r="AM101" s="59"/>
    </row>
    <row r="102" spans="1:39" s="60" customFormat="1" ht="21.95" customHeight="1" outlineLevel="3">
      <c r="A102" s="58"/>
      <c r="B102" s="187" t="s">
        <v>276</v>
      </c>
      <c r="C102" s="188"/>
      <c r="D102" s="188"/>
      <c r="E102" s="188"/>
      <c r="F102" s="188"/>
      <c r="G102" s="188"/>
      <c r="H102" s="188"/>
      <c r="I102" s="188"/>
      <c r="J102" s="188"/>
      <c r="K102" s="189" t="s">
        <v>191</v>
      </c>
      <c r="L102" s="189"/>
      <c r="M102" s="189"/>
      <c r="N102" s="189"/>
      <c r="O102" s="189"/>
      <c r="P102" s="189"/>
      <c r="Q102" s="189"/>
      <c r="R102" s="189"/>
      <c r="S102" s="189"/>
      <c r="T102" s="189"/>
      <c r="U102" s="189"/>
      <c r="V102" s="189"/>
      <c r="W102" s="189"/>
      <c r="X102" s="189"/>
      <c r="Y102" s="189"/>
      <c r="Z102" s="189"/>
      <c r="AA102" s="189"/>
      <c r="AB102" s="189"/>
      <c r="AC102" s="190">
        <f>AH102/AH100</f>
        <v>0.63636363636363646</v>
      </c>
      <c r="AD102" s="190"/>
      <c r="AE102" s="190"/>
      <c r="AF102" s="190"/>
      <c r="AG102" s="190"/>
      <c r="AH102" s="190">
        <v>7.0000000000000001E-3</v>
      </c>
      <c r="AI102" s="190"/>
      <c r="AJ102" s="190"/>
      <c r="AK102" s="190"/>
      <c r="AL102" s="191"/>
      <c r="AM102" s="59"/>
    </row>
    <row r="103" spans="1:39" s="60" customFormat="1" ht="21.95" customHeight="1" outlineLevel="1">
      <c r="A103" s="58"/>
      <c r="B103" s="181" t="s">
        <v>258</v>
      </c>
      <c r="C103" s="182"/>
      <c r="D103" s="182"/>
      <c r="E103" s="182"/>
      <c r="F103" s="182"/>
      <c r="G103" s="182"/>
      <c r="H103" s="182"/>
      <c r="I103" s="182"/>
      <c r="J103" s="183"/>
      <c r="K103" s="184" t="s">
        <v>221</v>
      </c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84"/>
      <c r="Z103" s="184"/>
      <c r="AA103" s="184"/>
      <c r="AB103" s="184"/>
      <c r="AC103" s="185">
        <f>AH103/AH82</f>
        <v>0.28702010968921393</v>
      </c>
      <c r="AD103" s="185"/>
      <c r="AE103" s="185"/>
      <c r="AF103" s="185"/>
      <c r="AG103" s="185"/>
      <c r="AH103" s="185">
        <f>AH104+AH107+AH110</f>
        <v>0.10990000000000001</v>
      </c>
      <c r="AI103" s="185"/>
      <c r="AJ103" s="185"/>
      <c r="AK103" s="185"/>
      <c r="AL103" s="186"/>
      <c r="AM103" s="59"/>
    </row>
    <row r="104" spans="1:39" s="60" customFormat="1" ht="21.95" customHeight="1" outlineLevel="2">
      <c r="A104" s="58"/>
      <c r="B104" s="192" t="s">
        <v>277</v>
      </c>
      <c r="C104" s="193"/>
      <c r="D104" s="193"/>
      <c r="E104" s="193"/>
      <c r="F104" s="193"/>
      <c r="G104" s="193"/>
      <c r="H104" s="193"/>
      <c r="I104" s="193"/>
      <c r="J104" s="193"/>
      <c r="K104" s="194" t="s">
        <v>119</v>
      </c>
      <c r="L104" s="194"/>
      <c r="M104" s="194"/>
      <c r="N104" s="194"/>
      <c r="O104" s="194"/>
      <c r="P104" s="194"/>
      <c r="Q104" s="194"/>
      <c r="R104" s="194"/>
      <c r="S104" s="194"/>
      <c r="T104" s="194"/>
      <c r="U104" s="194"/>
      <c r="V104" s="194"/>
      <c r="W104" s="194"/>
      <c r="X104" s="194"/>
      <c r="Y104" s="194"/>
      <c r="Z104" s="194"/>
      <c r="AA104" s="194"/>
      <c r="AB104" s="194"/>
      <c r="AC104" s="195">
        <f>AH104/AH103</f>
        <v>0.6005459508644222</v>
      </c>
      <c r="AD104" s="195"/>
      <c r="AE104" s="195"/>
      <c r="AF104" s="195"/>
      <c r="AG104" s="195"/>
      <c r="AH104" s="195">
        <f>SUM(AH105:AL106)</f>
        <v>6.6000000000000003E-2</v>
      </c>
      <c r="AI104" s="195"/>
      <c r="AJ104" s="195"/>
      <c r="AK104" s="195"/>
      <c r="AL104" s="196"/>
      <c r="AM104" s="59"/>
    </row>
    <row r="105" spans="1:39" s="60" customFormat="1" ht="21.95" customHeight="1" outlineLevel="3">
      <c r="A105" s="58"/>
      <c r="B105" s="187" t="s">
        <v>280</v>
      </c>
      <c r="C105" s="188"/>
      <c r="D105" s="188"/>
      <c r="E105" s="188"/>
      <c r="F105" s="188"/>
      <c r="G105" s="188"/>
      <c r="H105" s="188"/>
      <c r="I105" s="188"/>
      <c r="J105" s="188"/>
      <c r="K105" s="199" t="s">
        <v>120</v>
      </c>
      <c r="L105" s="199"/>
      <c r="M105" s="199"/>
      <c r="N105" s="199"/>
      <c r="O105" s="199"/>
      <c r="P105" s="199"/>
      <c r="Q105" s="199"/>
      <c r="R105" s="199"/>
      <c r="S105" s="199"/>
      <c r="T105" s="199"/>
      <c r="U105" s="199"/>
      <c r="V105" s="199"/>
      <c r="W105" s="199"/>
      <c r="X105" s="199"/>
      <c r="Y105" s="199"/>
      <c r="Z105" s="199"/>
      <c r="AA105" s="199"/>
      <c r="AB105" s="199"/>
      <c r="AC105" s="190">
        <f>AH105/AH104</f>
        <v>0.90909090909090906</v>
      </c>
      <c r="AD105" s="190"/>
      <c r="AE105" s="190"/>
      <c r="AF105" s="190"/>
      <c r="AG105" s="190"/>
      <c r="AH105" s="190">
        <v>0.06</v>
      </c>
      <c r="AI105" s="190"/>
      <c r="AJ105" s="190"/>
      <c r="AK105" s="190"/>
      <c r="AL105" s="191"/>
      <c r="AM105" s="59"/>
    </row>
    <row r="106" spans="1:39" s="60" customFormat="1" ht="21.95" customHeight="1" outlineLevel="3">
      <c r="A106" s="58"/>
      <c r="B106" s="187" t="s">
        <v>281</v>
      </c>
      <c r="C106" s="188"/>
      <c r="D106" s="188"/>
      <c r="E106" s="188"/>
      <c r="F106" s="188"/>
      <c r="G106" s="188"/>
      <c r="H106" s="188"/>
      <c r="I106" s="188"/>
      <c r="J106" s="188"/>
      <c r="K106" s="199" t="s">
        <v>188</v>
      </c>
      <c r="L106" s="199"/>
      <c r="M106" s="199"/>
      <c r="N106" s="199"/>
      <c r="O106" s="199"/>
      <c r="P106" s="199"/>
      <c r="Q106" s="199"/>
      <c r="R106" s="199"/>
      <c r="S106" s="199"/>
      <c r="T106" s="199"/>
      <c r="U106" s="199"/>
      <c r="V106" s="199"/>
      <c r="W106" s="199"/>
      <c r="X106" s="199"/>
      <c r="Y106" s="199"/>
      <c r="Z106" s="199"/>
      <c r="AA106" s="199"/>
      <c r="AB106" s="199"/>
      <c r="AC106" s="190">
        <f>AH106/AH104</f>
        <v>9.0909090909090912E-2</v>
      </c>
      <c r="AD106" s="190"/>
      <c r="AE106" s="190"/>
      <c r="AF106" s="190"/>
      <c r="AG106" s="190"/>
      <c r="AH106" s="190">
        <v>6.0000000000000001E-3</v>
      </c>
      <c r="AI106" s="190"/>
      <c r="AJ106" s="190"/>
      <c r="AK106" s="190"/>
      <c r="AL106" s="191"/>
      <c r="AM106" s="59"/>
    </row>
    <row r="107" spans="1:39" s="60" customFormat="1" ht="21.95" customHeight="1" outlineLevel="2">
      <c r="A107" s="58"/>
      <c r="B107" s="192" t="s">
        <v>278</v>
      </c>
      <c r="C107" s="193"/>
      <c r="D107" s="193"/>
      <c r="E107" s="193"/>
      <c r="F107" s="193"/>
      <c r="G107" s="193"/>
      <c r="H107" s="193"/>
      <c r="I107" s="193"/>
      <c r="J107" s="193"/>
      <c r="K107" s="194" t="s">
        <v>121</v>
      </c>
      <c r="L107" s="194"/>
      <c r="M107" s="194"/>
      <c r="N107" s="194"/>
      <c r="O107" s="194"/>
      <c r="P107" s="194"/>
      <c r="Q107" s="194"/>
      <c r="R107" s="194"/>
      <c r="S107" s="194"/>
      <c r="T107" s="194"/>
      <c r="U107" s="194"/>
      <c r="V107" s="194"/>
      <c r="W107" s="194"/>
      <c r="X107" s="194"/>
      <c r="Y107" s="194"/>
      <c r="Z107" s="194"/>
      <c r="AA107" s="194"/>
      <c r="AB107" s="194"/>
      <c r="AC107" s="195">
        <f>AH107/AH103</f>
        <v>0.34576888080072793</v>
      </c>
      <c r="AD107" s="195"/>
      <c r="AE107" s="195"/>
      <c r="AF107" s="195"/>
      <c r="AG107" s="195"/>
      <c r="AH107" s="195">
        <f>SUM(AH108:AL109)</f>
        <v>3.8000000000000006E-2</v>
      </c>
      <c r="AI107" s="195"/>
      <c r="AJ107" s="195"/>
      <c r="AK107" s="195"/>
      <c r="AL107" s="196"/>
      <c r="AM107" s="59"/>
    </row>
    <row r="108" spans="1:39" s="60" customFormat="1" ht="21.95" customHeight="1" outlineLevel="3">
      <c r="A108" s="58"/>
      <c r="B108" s="187" t="s">
        <v>282</v>
      </c>
      <c r="C108" s="188"/>
      <c r="D108" s="188"/>
      <c r="E108" s="188"/>
      <c r="F108" s="188"/>
      <c r="G108" s="188"/>
      <c r="H108" s="188"/>
      <c r="I108" s="188"/>
      <c r="J108" s="188"/>
      <c r="K108" s="199" t="s">
        <v>120</v>
      </c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  <c r="Z108" s="199"/>
      <c r="AA108" s="199"/>
      <c r="AB108" s="199"/>
      <c r="AC108" s="190">
        <f>AH108/AH107</f>
        <v>0.92105263157894735</v>
      </c>
      <c r="AD108" s="190"/>
      <c r="AE108" s="190"/>
      <c r="AF108" s="190"/>
      <c r="AG108" s="190"/>
      <c r="AH108" s="190">
        <v>3.5000000000000003E-2</v>
      </c>
      <c r="AI108" s="190"/>
      <c r="AJ108" s="190"/>
      <c r="AK108" s="190"/>
      <c r="AL108" s="191"/>
      <c r="AM108" s="59"/>
    </row>
    <row r="109" spans="1:39" s="60" customFormat="1" ht="21.95" customHeight="1" outlineLevel="3">
      <c r="A109" s="58"/>
      <c r="B109" s="187" t="s">
        <v>283</v>
      </c>
      <c r="C109" s="188"/>
      <c r="D109" s="188"/>
      <c r="E109" s="188"/>
      <c r="F109" s="188"/>
      <c r="G109" s="188"/>
      <c r="H109" s="188"/>
      <c r="I109" s="188"/>
      <c r="J109" s="188"/>
      <c r="K109" s="199" t="s">
        <v>188</v>
      </c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199"/>
      <c r="X109" s="199"/>
      <c r="Y109" s="199"/>
      <c r="Z109" s="199"/>
      <c r="AA109" s="199"/>
      <c r="AB109" s="199"/>
      <c r="AC109" s="190">
        <f>AH109/AH107</f>
        <v>7.8947368421052627E-2</v>
      </c>
      <c r="AD109" s="190"/>
      <c r="AE109" s="190"/>
      <c r="AF109" s="190"/>
      <c r="AG109" s="190"/>
      <c r="AH109" s="190">
        <v>3.0000000000000001E-3</v>
      </c>
      <c r="AI109" s="190"/>
      <c r="AJ109" s="190"/>
      <c r="AK109" s="190"/>
      <c r="AL109" s="191"/>
      <c r="AM109" s="59"/>
    </row>
    <row r="110" spans="1:39" s="60" customFormat="1" ht="21.95" customHeight="1" outlineLevel="2">
      <c r="A110" s="58"/>
      <c r="B110" s="192" t="s">
        <v>279</v>
      </c>
      <c r="C110" s="193"/>
      <c r="D110" s="193"/>
      <c r="E110" s="193"/>
      <c r="F110" s="193"/>
      <c r="G110" s="193"/>
      <c r="H110" s="193"/>
      <c r="I110" s="193"/>
      <c r="J110" s="193"/>
      <c r="K110" s="194" t="s">
        <v>122</v>
      </c>
      <c r="L110" s="194"/>
      <c r="M110" s="194"/>
      <c r="N110" s="194"/>
      <c r="O110" s="194"/>
      <c r="P110" s="194"/>
      <c r="Q110" s="194"/>
      <c r="R110" s="194"/>
      <c r="S110" s="194"/>
      <c r="T110" s="194"/>
      <c r="U110" s="194"/>
      <c r="V110" s="194"/>
      <c r="W110" s="194"/>
      <c r="X110" s="194"/>
      <c r="Y110" s="194"/>
      <c r="Z110" s="194"/>
      <c r="AA110" s="194"/>
      <c r="AB110" s="194"/>
      <c r="AC110" s="195">
        <f>AH110/AH103</f>
        <v>5.3685168334849855E-2</v>
      </c>
      <c r="AD110" s="195"/>
      <c r="AE110" s="195"/>
      <c r="AF110" s="195"/>
      <c r="AG110" s="195"/>
      <c r="AH110" s="195">
        <f>SUM(AH111:AL112)</f>
        <v>5.8999999999999999E-3</v>
      </c>
      <c r="AI110" s="195"/>
      <c r="AJ110" s="195"/>
      <c r="AK110" s="195"/>
      <c r="AL110" s="196"/>
      <c r="AM110" s="59"/>
    </row>
    <row r="111" spans="1:39" s="60" customFormat="1" ht="21.95" customHeight="1" outlineLevel="3">
      <c r="A111" s="58"/>
      <c r="B111" s="187" t="s">
        <v>284</v>
      </c>
      <c r="C111" s="188"/>
      <c r="D111" s="188"/>
      <c r="E111" s="188"/>
      <c r="F111" s="188"/>
      <c r="G111" s="188"/>
      <c r="H111" s="188"/>
      <c r="I111" s="188"/>
      <c r="J111" s="188"/>
      <c r="K111" s="199" t="s">
        <v>188</v>
      </c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199"/>
      <c r="X111" s="199"/>
      <c r="Y111" s="199"/>
      <c r="Z111" s="199"/>
      <c r="AA111" s="199"/>
      <c r="AB111" s="199"/>
      <c r="AC111" s="190">
        <f>AH111/AH110</f>
        <v>0.33898305084745767</v>
      </c>
      <c r="AD111" s="190"/>
      <c r="AE111" s="190"/>
      <c r="AF111" s="190"/>
      <c r="AG111" s="190"/>
      <c r="AH111" s="190">
        <v>2E-3</v>
      </c>
      <c r="AI111" s="190"/>
      <c r="AJ111" s="190"/>
      <c r="AK111" s="190"/>
      <c r="AL111" s="191"/>
      <c r="AM111" s="59"/>
    </row>
    <row r="112" spans="1:39" s="60" customFormat="1" ht="21.95" customHeight="1" outlineLevel="3">
      <c r="A112" s="58"/>
      <c r="B112" s="187" t="s">
        <v>285</v>
      </c>
      <c r="C112" s="188"/>
      <c r="D112" s="188"/>
      <c r="E112" s="188"/>
      <c r="F112" s="188"/>
      <c r="G112" s="188"/>
      <c r="H112" s="188"/>
      <c r="I112" s="188"/>
      <c r="J112" s="188"/>
      <c r="K112" s="199" t="s">
        <v>191</v>
      </c>
      <c r="L112" s="199"/>
      <c r="M112" s="199"/>
      <c r="N112" s="199"/>
      <c r="O112" s="199"/>
      <c r="P112" s="199"/>
      <c r="Q112" s="199"/>
      <c r="R112" s="199"/>
      <c r="S112" s="199"/>
      <c r="T112" s="199"/>
      <c r="U112" s="199"/>
      <c r="V112" s="199"/>
      <c r="W112" s="199"/>
      <c r="X112" s="199"/>
      <c r="Y112" s="199"/>
      <c r="Z112" s="199"/>
      <c r="AA112" s="199"/>
      <c r="AB112" s="199"/>
      <c r="AC112" s="190">
        <f>AH112/AH110</f>
        <v>0.66101694915254239</v>
      </c>
      <c r="AD112" s="190"/>
      <c r="AE112" s="190"/>
      <c r="AF112" s="190"/>
      <c r="AG112" s="190"/>
      <c r="AH112" s="190">
        <v>3.8999999999999998E-3</v>
      </c>
      <c r="AI112" s="190"/>
      <c r="AJ112" s="190"/>
      <c r="AK112" s="190"/>
      <c r="AL112" s="191"/>
      <c r="AM112" s="59"/>
    </row>
    <row r="113" spans="1:39" ht="21.95" customHeight="1">
      <c r="A113" s="23"/>
      <c r="B113" s="200">
        <v>1.4</v>
      </c>
      <c r="C113" s="201"/>
      <c r="D113" s="201"/>
      <c r="E113" s="201"/>
      <c r="F113" s="201"/>
      <c r="G113" s="201"/>
      <c r="H113" s="201"/>
      <c r="I113" s="201"/>
      <c r="J113" s="201"/>
      <c r="K113" s="202" t="s">
        <v>345</v>
      </c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3">
        <f>AH113/AH11</f>
        <v>0.26620665516637915</v>
      </c>
      <c r="AD113" s="203"/>
      <c r="AE113" s="203"/>
      <c r="AF113" s="203"/>
      <c r="AG113" s="203"/>
      <c r="AH113" s="203">
        <f>SUM(AH114,AH119,AH120,AH130,AH131,AH132,AH133,AH134,AH135,AH136)</f>
        <v>0.26619999999999999</v>
      </c>
      <c r="AI113" s="203"/>
      <c r="AJ113" s="203"/>
      <c r="AK113" s="203"/>
      <c r="AL113" s="204"/>
      <c r="AM113" s="57"/>
    </row>
    <row r="114" spans="1:39" s="60" customFormat="1" ht="21.95" customHeight="1" outlineLevel="1">
      <c r="A114" s="58"/>
      <c r="B114" s="181" t="s">
        <v>286</v>
      </c>
      <c r="C114" s="182"/>
      <c r="D114" s="182"/>
      <c r="E114" s="182"/>
      <c r="F114" s="182"/>
      <c r="G114" s="182"/>
      <c r="H114" s="182"/>
      <c r="I114" s="182"/>
      <c r="J114" s="183"/>
      <c r="K114" s="184" t="s">
        <v>116</v>
      </c>
      <c r="L114" s="184"/>
      <c r="M114" s="184"/>
      <c r="N114" s="184"/>
      <c r="O114" s="184"/>
      <c r="P114" s="184"/>
      <c r="Q114" s="184"/>
      <c r="R114" s="184"/>
      <c r="S114" s="184"/>
      <c r="T114" s="184"/>
      <c r="U114" s="184"/>
      <c r="V114" s="184"/>
      <c r="W114" s="184"/>
      <c r="X114" s="184"/>
      <c r="Y114" s="184"/>
      <c r="Z114" s="184"/>
      <c r="AA114" s="184"/>
      <c r="AB114" s="184"/>
      <c r="AC114" s="185">
        <f>AH114/$AH$113</f>
        <v>0.30052592036063114</v>
      </c>
      <c r="AD114" s="185"/>
      <c r="AE114" s="185"/>
      <c r="AF114" s="185"/>
      <c r="AG114" s="185"/>
      <c r="AH114" s="185">
        <f>AH115+AH117</f>
        <v>0.08</v>
      </c>
      <c r="AI114" s="185"/>
      <c r="AJ114" s="185"/>
      <c r="AK114" s="185"/>
      <c r="AL114" s="186"/>
      <c r="AM114" s="59"/>
    </row>
    <row r="115" spans="1:39" s="60" customFormat="1" ht="21.95" customHeight="1" outlineLevel="2">
      <c r="A115" s="58"/>
      <c r="B115" s="192" t="s">
        <v>350</v>
      </c>
      <c r="C115" s="193"/>
      <c r="D115" s="193"/>
      <c r="E115" s="193"/>
      <c r="F115" s="193"/>
      <c r="G115" s="193"/>
      <c r="H115" s="193"/>
      <c r="I115" s="193"/>
      <c r="J115" s="193"/>
      <c r="K115" s="194" t="s">
        <v>219</v>
      </c>
      <c r="L115" s="194"/>
      <c r="M115" s="194"/>
      <c r="N115" s="194"/>
      <c r="O115" s="194"/>
      <c r="P115" s="194"/>
      <c r="Q115" s="194"/>
      <c r="R115" s="194"/>
      <c r="S115" s="194"/>
      <c r="T115" s="194"/>
      <c r="U115" s="194"/>
      <c r="V115" s="194"/>
      <c r="W115" s="194"/>
      <c r="X115" s="194"/>
      <c r="Y115" s="194"/>
      <c r="Z115" s="194"/>
      <c r="AA115" s="194"/>
      <c r="AB115" s="194"/>
      <c r="AC115" s="195">
        <f>AH115/AH114</f>
        <v>0.625</v>
      </c>
      <c r="AD115" s="195"/>
      <c r="AE115" s="195"/>
      <c r="AF115" s="195"/>
      <c r="AG115" s="195"/>
      <c r="AH115" s="195">
        <f>SUM(AH116:AL116)</f>
        <v>0.05</v>
      </c>
      <c r="AI115" s="195"/>
      <c r="AJ115" s="195"/>
      <c r="AK115" s="195"/>
      <c r="AL115" s="196"/>
      <c r="AM115" s="59"/>
    </row>
    <row r="116" spans="1:39" s="60" customFormat="1" ht="21.95" customHeight="1" outlineLevel="3">
      <c r="A116" s="58"/>
      <c r="B116" s="187" t="s">
        <v>355</v>
      </c>
      <c r="C116" s="188"/>
      <c r="D116" s="188"/>
      <c r="E116" s="188"/>
      <c r="F116" s="188"/>
      <c r="G116" s="188"/>
      <c r="H116" s="188"/>
      <c r="I116" s="188"/>
      <c r="J116" s="188"/>
      <c r="K116" s="189" t="s">
        <v>207</v>
      </c>
      <c r="L116" s="189"/>
      <c r="M116" s="189"/>
      <c r="N116" s="189"/>
      <c r="O116" s="189"/>
      <c r="P116" s="189"/>
      <c r="Q116" s="189"/>
      <c r="R116" s="189"/>
      <c r="S116" s="189"/>
      <c r="T116" s="189"/>
      <c r="U116" s="189"/>
      <c r="V116" s="189"/>
      <c r="W116" s="189"/>
      <c r="X116" s="189"/>
      <c r="Y116" s="189"/>
      <c r="Z116" s="189"/>
      <c r="AA116" s="189"/>
      <c r="AB116" s="189"/>
      <c r="AC116" s="190">
        <f>AH116/AH115</f>
        <v>1</v>
      </c>
      <c r="AD116" s="190"/>
      <c r="AE116" s="190"/>
      <c r="AF116" s="190"/>
      <c r="AG116" s="190"/>
      <c r="AH116" s="190">
        <v>0.05</v>
      </c>
      <c r="AI116" s="190"/>
      <c r="AJ116" s="190"/>
      <c r="AK116" s="190"/>
      <c r="AL116" s="191"/>
      <c r="AM116" s="59"/>
    </row>
    <row r="117" spans="1:39" s="60" customFormat="1" ht="21.95" customHeight="1" outlineLevel="2">
      <c r="A117" s="58"/>
      <c r="B117" s="192" t="s">
        <v>351</v>
      </c>
      <c r="C117" s="193"/>
      <c r="D117" s="193"/>
      <c r="E117" s="193"/>
      <c r="F117" s="193"/>
      <c r="G117" s="193"/>
      <c r="H117" s="193"/>
      <c r="I117" s="193"/>
      <c r="J117" s="193"/>
      <c r="K117" s="194" t="s">
        <v>221</v>
      </c>
      <c r="L117" s="194"/>
      <c r="M117" s="194"/>
      <c r="N117" s="194"/>
      <c r="O117" s="194"/>
      <c r="P117" s="194"/>
      <c r="Q117" s="194"/>
      <c r="R117" s="194"/>
      <c r="S117" s="194"/>
      <c r="T117" s="194"/>
      <c r="U117" s="194"/>
      <c r="V117" s="194"/>
      <c r="W117" s="194"/>
      <c r="X117" s="194"/>
      <c r="Y117" s="194"/>
      <c r="Z117" s="194"/>
      <c r="AA117" s="194"/>
      <c r="AB117" s="194"/>
      <c r="AC117" s="195">
        <f>AH117/AH114</f>
        <v>0.375</v>
      </c>
      <c r="AD117" s="195"/>
      <c r="AE117" s="195"/>
      <c r="AF117" s="195"/>
      <c r="AG117" s="195"/>
      <c r="AH117" s="195">
        <f>SUM(AH118:AL118)</f>
        <v>0.03</v>
      </c>
      <c r="AI117" s="195"/>
      <c r="AJ117" s="195"/>
      <c r="AK117" s="195"/>
      <c r="AL117" s="196"/>
      <c r="AM117" s="59"/>
    </row>
    <row r="118" spans="1:39" s="60" customFormat="1" ht="21.95" customHeight="1" outlineLevel="3">
      <c r="A118" s="58"/>
      <c r="B118" s="187" t="s">
        <v>356</v>
      </c>
      <c r="C118" s="188"/>
      <c r="D118" s="188"/>
      <c r="E118" s="188"/>
      <c r="F118" s="188"/>
      <c r="G118" s="188"/>
      <c r="H118" s="188"/>
      <c r="I118" s="188"/>
      <c r="J118" s="188"/>
      <c r="K118" s="189" t="s">
        <v>207</v>
      </c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90">
        <f>AH118/AH117</f>
        <v>1</v>
      </c>
      <c r="AD118" s="190"/>
      <c r="AE118" s="190"/>
      <c r="AF118" s="190"/>
      <c r="AG118" s="190"/>
      <c r="AH118" s="190">
        <v>0.03</v>
      </c>
      <c r="AI118" s="190"/>
      <c r="AJ118" s="190"/>
      <c r="AK118" s="190"/>
      <c r="AL118" s="191"/>
      <c r="AM118" s="59"/>
    </row>
    <row r="119" spans="1:39" s="60" customFormat="1" ht="21.95" customHeight="1" outlineLevel="1">
      <c r="A119" s="58"/>
      <c r="B119" s="181" t="s">
        <v>287</v>
      </c>
      <c r="C119" s="182"/>
      <c r="D119" s="182"/>
      <c r="E119" s="182"/>
      <c r="F119" s="182"/>
      <c r="G119" s="182"/>
      <c r="H119" s="182"/>
      <c r="I119" s="182"/>
      <c r="J119" s="183"/>
      <c r="K119" s="184" t="s">
        <v>337</v>
      </c>
      <c r="L119" s="184"/>
      <c r="M119" s="184"/>
      <c r="N119" s="184"/>
      <c r="O119" s="184"/>
      <c r="P119" s="184"/>
      <c r="Q119" s="184"/>
      <c r="R119" s="184"/>
      <c r="S119" s="184"/>
      <c r="T119" s="184"/>
      <c r="U119" s="184"/>
      <c r="V119" s="184"/>
      <c r="W119" s="184"/>
      <c r="X119" s="184"/>
      <c r="Y119" s="184"/>
      <c r="Z119" s="184"/>
      <c r="AA119" s="184"/>
      <c r="AB119" s="184"/>
      <c r="AC119" s="185">
        <f>AH119/$AH$113</f>
        <v>0.37565740045078894</v>
      </c>
      <c r="AD119" s="185"/>
      <c r="AE119" s="185"/>
      <c r="AF119" s="185"/>
      <c r="AG119" s="185"/>
      <c r="AH119" s="185">
        <v>0.1</v>
      </c>
      <c r="AI119" s="185"/>
      <c r="AJ119" s="185"/>
      <c r="AK119" s="185"/>
      <c r="AL119" s="186"/>
      <c r="AM119" s="59"/>
    </row>
    <row r="120" spans="1:39" s="60" customFormat="1" ht="21.95" customHeight="1" outlineLevel="1">
      <c r="A120" s="58"/>
      <c r="B120" s="181" t="s">
        <v>288</v>
      </c>
      <c r="C120" s="182"/>
      <c r="D120" s="182"/>
      <c r="E120" s="182"/>
      <c r="F120" s="182"/>
      <c r="G120" s="182"/>
      <c r="H120" s="182"/>
      <c r="I120" s="182"/>
      <c r="J120" s="183"/>
      <c r="K120" s="184" t="s">
        <v>208</v>
      </c>
      <c r="L120" s="184"/>
      <c r="M120" s="184"/>
      <c r="N120" s="184"/>
      <c r="O120" s="184"/>
      <c r="P120" s="184"/>
      <c r="Q120" s="184"/>
      <c r="R120" s="184"/>
      <c r="S120" s="184"/>
      <c r="T120" s="184"/>
      <c r="U120" s="184"/>
      <c r="V120" s="184"/>
      <c r="W120" s="184"/>
      <c r="X120" s="184"/>
      <c r="Y120" s="184"/>
      <c r="Z120" s="184"/>
      <c r="AA120" s="184"/>
      <c r="AB120" s="184"/>
      <c r="AC120" s="185">
        <f>AH120/$AH$113</f>
        <v>0.18782870022539447</v>
      </c>
      <c r="AD120" s="185"/>
      <c r="AE120" s="185"/>
      <c r="AF120" s="185"/>
      <c r="AG120" s="185"/>
      <c r="AH120" s="185">
        <f>AH121+AH124+AH127</f>
        <v>0.05</v>
      </c>
      <c r="AI120" s="185"/>
      <c r="AJ120" s="185"/>
      <c r="AK120" s="185"/>
      <c r="AL120" s="186"/>
      <c r="AM120" s="59"/>
    </row>
    <row r="121" spans="1:39" s="60" customFormat="1" ht="21.95" customHeight="1" outlineLevel="2">
      <c r="A121" s="58"/>
      <c r="B121" s="192" t="s">
        <v>352</v>
      </c>
      <c r="C121" s="193"/>
      <c r="D121" s="193"/>
      <c r="E121" s="193"/>
      <c r="F121" s="193"/>
      <c r="G121" s="193"/>
      <c r="H121" s="193"/>
      <c r="I121" s="193"/>
      <c r="J121" s="193"/>
      <c r="K121" s="194" t="s">
        <v>219</v>
      </c>
      <c r="L121" s="194"/>
      <c r="M121" s="194"/>
      <c r="N121" s="194"/>
      <c r="O121" s="194"/>
      <c r="P121" s="194"/>
      <c r="Q121" s="194"/>
      <c r="R121" s="194"/>
      <c r="S121" s="194"/>
      <c r="T121" s="194"/>
      <c r="U121" s="194"/>
      <c r="V121" s="194"/>
      <c r="W121" s="194"/>
      <c r="X121" s="194"/>
      <c r="Y121" s="194"/>
      <c r="Z121" s="194"/>
      <c r="AA121" s="194"/>
      <c r="AB121" s="194"/>
      <c r="AC121" s="195">
        <f>AH121/AH120</f>
        <v>0.39999999999999997</v>
      </c>
      <c r="AD121" s="195"/>
      <c r="AE121" s="195"/>
      <c r="AF121" s="195"/>
      <c r="AG121" s="195"/>
      <c r="AH121" s="195">
        <f>SUM(AH122:AL123)</f>
        <v>0.02</v>
      </c>
      <c r="AI121" s="195"/>
      <c r="AJ121" s="195"/>
      <c r="AK121" s="195"/>
      <c r="AL121" s="196"/>
      <c r="AM121" s="59"/>
    </row>
    <row r="122" spans="1:39" s="60" customFormat="1" ht="21.95" customHeight="1" outlineLevel="3">
      <c r="A122" s="58"/>
      <c r="B122" s="187" t="s">
        <v>357</v>
      </c>
      <c r="C122" s="188"/>
      <c r="D122" s="188"/>
      <c r="E122" s="188"/>
      <c r="F122" s="188"/>
      <c r="G122" s="188"/>
      <c r="H122" s="188"/>
      <c r="I122" s="188"/>
      <c r="J122" s="188"/>
      <c r="K122" s="189" t="s">
        <v>209</v>
      </c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C122" s="190">
        <f>AH122/AH121</f>
        <v>0.5</v>
      </c>
      <c r="AD122" s="190"/>
      <c r="AE122" s="190"/>
      <c r="AF122" s="190"/>
      <c r="AG122" s="190"/>
      <c r="AH122" s="190">
        <v>0.01</v>
      </c>
      <c r="AI122" s="190"/>
      <c r="AJ122" s="190"/>
      <c r="AK122" s="190"/>
      <c r="AL122" s="191"/>
      <c r="AM122" s="59"/>
    </row>
    <row r="123" spans="1:39" s="60" customFormat="1" ht="21.95" customHeight="1" outlineLevel="3">
      <c r="A123" s="58"/>
      <c r="B123" s="187" t="s">
        <v>358</v>
      </c>
      <c r="C123" s="188"/>
      <c r="D123" s="188"/>
      <c r="E123" s="188"/>
      <c r="F123" s="188"/>
      <c r="G123" s="188"/>
      <c r="H123" s="188"/>
      <c r="I123" s="188"/>
      <c r="J123" s="188"/>
      <c r="K123" s="189" t="s">
        <v>210</v>
      </c>
      <c r="L123" s="189"/>
      <c r="M123" s="189"/>
      <c r="N123" s="189"/>
      <c r="O123" s="189"/>
      <c r="P123" s="189"/>
      <c r="Q123" s="189"/>
      <c r="R123" s="189"/>
      <c r="S123" s="189"/>
      <c r="T123" s="189"/>
      <c r="U123" s="189"/>
      <c r="V123" s="189"/>
      <c r="W123" s="189"/>
      <c r="X123" s="189"/>
      <c r="Y123" s="189"/>
      <c r="Z123" s="189"/>
      <c r="AA123" s="189"/>
      <c r="AB123" s="189"/>
      <c r="AC123" s="190">
        <f>AH123/AH121</f>
        <v>0.5</v>
      </c>
      <c r="AD123" s="190"/>
      <c r="AE123" s="190"/>
      <c r="AF123" s="190"/>
      <c r="AG123" s="190"/>
      <c r="AH123" s="190">
        <v>0.01</v>
      </c>
      <c r="AI123" s="190"/>
      <c r="AJ123" s="190"/>
      <c r="AK123" s="190"/>
      <c r="AL123" s="191"/>
      <c r="AM123" s="59"/>
    </row>
    <row r="124" spans="1:39" s="60" customFormat="1" ht="21.95" customHeight="1" outlineLevel="2">
      <c r="A124" s="58"/>
      <c r="B124" s="192" t="s">
        <v>353</v>
      </c>
      <c r="C124" s="193"/>
      <c r="D124" s="193"/>
      <c r="E124" s="193"/>
      <c r="F124" s="193"/>
      <c r="G124" s="193"/>
      <c r="H124" s="193"/>
      <c r="I124" s="193"/>
      <c r="J124" s="193"/>
      <c r="K124" s="194" t="s">
        <v>220</v>
      </c>
      <c r="L124" s="194"/>
      <c r="M124" s="194"/>
      <c r="N124" s="194"/>
      <c r="O124" s="194"/>
      <c r="P124" s="194"/>
      <c r="Q124" s="194"/>
      <c r="R124" s="194"/>
      <c r="S124" s="194"/>
      <c r="T124" s="194"/>
      <c r="U124" s="194"/>
      <c r="V124" s="194"/>
      <c r="W124" s="194"/>
      <c r="X124" s="194"/>
      <c r="Y124" s="194"/>
      <c r="Z124" s="194"/>
      <c r="AA124" s="194"/>
      <c r="AB124" s="194"/>
      <c r="AC124" s="195">
        <f>AH124/AH120</f>
        <v>0.39999999999999997</v>
      </c>
      <c r="AD124" s="195"/>
      <c r="AE124" s="195"/>
      <c r="AF124" s="195"/>
      <c r="AG124" s="195"/>
      <c r="AH124" s="195">
        <f>SUM(AH125:AL126)</f>
        <v>0.02</v>
      </c>
      <c r="AI124" s="195"/>
      <c r="AJ124" s="195"/>
      <c r="AK124" s="195"/>
      <c r="AL124" s="196"/>
      <c r="AM124" s="59"/>
    </row>
    <row r="125" spans="1:39" s="60" customFormat="1" ht="21.95" customHeight="1" outlineLevel="3">
      <c r="A125" s="58"/>
      <c r="B125" s="187" t="s">
        <v>359</v>
      </c>
      <c r="C125" s="188"/>
      <c r="D125" s="188"/>
      <c r="E125" s="188"/>
      <c r="F125" s="188"/>
      <c r="G125" s="188"/>
      <c r="H125" s="188"/>
      <c r="I125" s="188"/>
      <c r="J125" s="188"/>
      <c r="K125" s="189" t="s">
        <v>209</v>
      </c>
      <c r="L125" s="189"/>
      <c r="M125" s="189"/>
      <c r="N125" s="189"/>
      <c r="O125" s="189"/>
      <c r="P125" s="189"/>
      <c r="Q125" s="189"/>
      <c r="R125" s="189"/>
      <c r="S125" s="189"/>
      <c r="T125" s="189"/>
      <c r="U125" s="189"/>
      <c r="V125" s="189"/>
      <c r="W125" s="189"/>
      <c r="X125" s="189"/>
      <c r="Y125" s="189"/>
      <c r="Z125" s="189"/>
      <c r="AA125" s="189"/>
      <c r="AB125" s="189"/>
      <c r="AC125" s="190">
        <f>AH125/AH124</f>
        <v>0.5</v>
      </c>
      <c r="AD125" s="190"/>
      <c r="AE125" s="190"/>
      <c r="AF125" s="190"/>
      <c r="AG125" s="190"/>
      <c r="AH125" s="190">
        <v>0.01</v>
      </c>
      <c r="AI125" s="190"/>
      <c r="AJ125" s="190"/>
      <c r="AK125" s="190"/>
      <c r="AL125" s="191"/>
      <c r="AM125" s="59"/>
    </row>
    <row r="126" spans="1:39" s="60" customFormat="1" ht="21.95" customHeight="1" outlineLevel="3">
      <c r="A126" s="58"/>
      <c r="B126" s="187" t="s">
        <v>360</v>
      </c>
      <c r="C126" s="188"/>
      <c r="D126" s="188"/>
      <c r="E126" s="188"/>
      <c r="F126" s="188"/>
      <c r="G126" s="188"/>
      <c r="H126" s="188"/>
      <c r="I126" s="188"/>
      <c r="J126" s="188"/>
      <c r="K126" s="189" t="s">
        <v>210</v>
      </c>
      <c r="L126" s="189"/>
      <c r="M126" s="189"/>
      <c r="N126" s="189"/>
      <c r="O126" s="189"/>
      <c r="P126" s="189"/>
      <c r="Q126" s="189"/>
      <c r="R126" s="189"/>
      <c r="S126" s="189"/>
      <c r="T126" s="189"/>
      <c r="U126" s="189"/>
      <c r="V126" s="189"/>
      <c r="W126" s="189"/>
      <c r="X126" s="189"/>
      <c r="Y126" s="189"/>
      <c r="Z126" s="189"/>
      <c r="AA126" s="189"/>
      <c r="AB126" s="189"/>
      <c r="AC126" s="190">
        <f>AH126/AH124</f>
        <v>0.5</v>
      </c>
      <c r="AD126" s="190"/>
      <c r="AE126" s="190"/>
      <c r="AF126" s="190"/>
      <c r="AG126" s="190"/>
      <c r="AH126" s="190">
        <v>0.01</v>
      </c>
      <c r="AI126" s="190"/>
      <c r="AJ126" s="190"/>
      <c r="AK126" s="190"/>
      <c r="AL126" s="191"/>
      <c r="AM126" s="59"/>
    </row>
    <row r="127" spans="1:39" s="60" customFormat="1" ht="21.95" customHeight="1" outlineLevel="2">
      <c r="A127" s="58"/>
      <c r="B127" s="192" t="s">
        <v>354</v>
      </c>
      <c r="C127" s="193"/>
      <c r="D127" s="193"/>
      <c r="E127" s="193"/>
      <c r="F127" s="193"/>
      <c r="G127" s="193"/>
      <c r="H127" s="193"/>
      <c r="I127" s="193"/>
      <c r="J127" s="193"/>
      <c r="K127" s="194" t="s">
        <v>221</v>
      </c>
      <c r="L127" s="194"/>
      <c r="M127" s="194"/>
      <c r="N127" s="194"/>
      <c r="O127" s="194"/>
      <c r="P127" s="194"/>
      <c r="Q127" s="194"/>
      <c r="R127" s="194"/>
      <c r="S127" s="194"/>
      <c r="T127" s="194"/>
      <c r="U127" s="194"/>
      <c r="V127" s="194"/>
      <c r="W127" s="194"/>
      <c r="X127" s="194"/>
      <c r="Y127" s="194"/>
      <c r="Z127" s="194"/>
      <c r="AA127" s="194"/>
      <c r="AB127" s="194"/>
      <c r="AC127" s="195">
        <f>AH127/AH90</f>
        <v>1.1111111111111109</v>
      </c>
      <c r="AD127" s="195"/>
      <c r="AE127" s="195"/>
      <c r="AF127" s="195"/>
      <c r="AG127" s="195"/>
      <c r="AH127" s="195">
        <f>SUM(AH128:AL129)</f>
        <v>0.01</v>
      </c>
      <c r="AI127" s="195"/>
      <c r="AJ127" s="195"/>
      <c r="AK127" s="195"/>
      <c r="AL127" s="196"/>
      <c r="AM127" s="59"/>
    </row>
    <row r="128" spans="1:39" s="60" customFormat="1" ht="21.95" customHeight="1" outlineLevel="3">
      <c r="A128" s="58"/>
      <c r="B128" s="187" t="s">
        <v>361</v>
      </c>
      <c r="C128" s="188"/>
      <c r="D128" s="188"/>
      <c r="E128" s="188"/>
      <c r="F128" s="188"/>
      <c r="G128" s="188"/>
      <c r="H128" s="188"/>
      <c r="I128" s="188"/>
      <c r="J128" s="188"/>
      <c r="K128" s="189" t="s">
        <v>209</v>
      </c>
      <c r="L128" s="189"/>
      <c r="M128" s="189"/>
      <c r="N128" s="189"/>
      <c r="O128" s="189"/>
      <c r="P128" s="189"/>
      <c r="Q128" s="189"/>
      <c r="R128" s="189"/>
      <c r="S128" s="189"/>
      <c r="T128" s="189"/>
      <c r="U128" s="189"/>
      <c r="V128" s="189"/>
      <c r="W128" s="189"/>
      <c r="X128" s="189"/>
      <c r="Y128" s="189"/>
      <c r="Z128" s="189"/>
      <c r="AA128" s="189"/>
      <c r="AB128" s="189"/>
      <c r="AC128" s="190">
        <f>AH128/AH127</f>
        <v>0.5</v>
      </c>
      <c r="AD128" s="190"/>
      <c r="AE128" s="190"/>
      <c r="AF128" s="190"/>
      <c r="AG128" s="190"/>
      <c r="AH128" s="190">
        <v>5.0000000000000001E-3</v>
      </c>
      <c r="AI128" s="190"/>
      <c r="AJ128" s="190"/>
      <c r="AK128" s="190"/>
      <c r="AL128" s="191"/>
      <c r="AM128" s="59"/>
    </row>
    <row r="129" spans="1:39" s="60" customFormat="1" ht="21.95" customHeight="1" outlineLevel="3">
      <c r="A129" s="58"/>
      <c r="B129" s="187" t="s">
        <v>362</v>
      </c>
      <c r="C129" s="188"/>
      <c r="D129" s="188"/>
      <c r="E129" s="188"/>
      <c r="F129" s="188"/>
      <c r="G129" s="188"/>
      <c r="H129" s="188"/>
      <c r="I129" s="188"/>
      <c r="J129" s="188"/>
      <c r="K129" s="189" t="s">
        <v>210</v>
      </c>
      <c r="L129" s="189"/>
      <c r="M129" s="189"/>
      <c r="N129" s="189"/>
      <c r="O129" s="189"/>
      <c r="P129" s="189"/>
      <c r="Q129" s="189"/>
      <c r="R129" s="189"/>
      <c r="S129" s="189"/>
      <c r="T129" s="189"/>
      <c r="U129" s="189"/>
      <c r="V129" s="189"/>
      <c r="W129" s="189"/>
      <c r="X129" s="189"/>
      <c r="Y129" s="189"/>
      <c r="Z129" s="189"/>
      <c r="AA129" s="189"/>
      <c r="AB129" s="189"/>
      <c r="AC129" s="190">
        <f>AH129/AH127</f>
        <v>0.5</v>
      </c>
      <c r="AD129" s="190"/>
      <c r="AE129" s="190"/>
      <c r="AF129" s="190"/>
      <c r="AG129" s="190"/>
      <c r="AH129" s="190">
        <v>5.0000000000000001E-3</v>
      </c>
      <c r="AI129" s="190"/>
      <c r="AJ129" s="190"/>
      <c r="AK129" s="190"/>
      <c r="AL129" s="191"/>
      <c r="AM129" s="59"/>
    </row>
    <row r="130" spans="1:39" s="60" customFormat="1" ht="21.95" customHeight="1" outlineLevel="1">
      <c r="A130" s="58"/>
      <c r="B130" s="181" t="s">
        <v>289</v>
      </c>
      <c r="C130" s="182"/>
      <c r="D130" s="182"/>
      <c r="E130" s="182"/>
      <c r="F130" s="182"/>
      <c r="G130" s="182"/>
      <c r="H130" s="182"/>
      <c r="I130" s="182"/>
      <c r="J130" s="183"/>
      <c r="K130" s="184" t="s">
        <v>83</v>
      </c>
      <c r="L130" s="184"/>
      <c r="M130" s="184"/>
      <c r="N130" s="184"/>
      <c r="O130" s="184"/>
      <c r="P130" s="184"/>
      <c r="Q130" s="184"/>
      <c r="R130" s="184"/>
      <c r="S130" s="184"/>
      <c r="T130" s="184"/>
      <c r="U130" s="184"/>
      <c r="V130" s="184"/>
      <c r="W130" s="184"/>
      <c r="X130" s="184"/>
      <c r="Y130" s="184"/>
      <c r="Z130" s="184"/>
      <c r="AA130" s="184"/>
      <c r="AB130" s="184"/>
      <c r="AC130" s="185">
        <f t="shared" ref="AC130:AC136" si="6">AH130/$AH$113</f>
        <v>3.005259203606311E-2</v>
      </c>
      <c r="AD130" s="185"/>
      <c r="AE130" s="185"/>
      <c r="AF130" s="185"/>
      <c r="AG130" s="185"/>
      <c r="AH130" s="185">
        <v>8.0000000000000002E-3</v>
      </c>
      <c r="AI130" s="185"/>
      <c r="AJ130" s="185"/>
      <c r="AK130" s="185"/>
      <c r="AL130" s="186"/>
      <c r="AM130" s="59"/>
    </row>
    <row r="131" spans="1:39" s="60" customFormat="1" ht="21.95" customHeight="1" outlineLevel="1">
      <c r="A131" s="58"/>
      <c r="B131" s="181" t="s">
        <v>290</v>
      </c>
      <c r="C131" s="182"/>
      <c r="D131" s="182"/>
      <c r="E131" s="182"/>
      <c r="F131" s="182"/>
      <c r="G131" s="182"/>
      <c r="H131" s="182"/>
      <c r="I131" s="182"/>
      <c r="J131" s="183"/>
      <c r="K131" s="184" t="s">
        <v>192</v>
      </c>
      <c r="L131" s="184"/>
      <c r="M131" s="184"/>
      <c r="N131" s="184"/>
      <c r="O131" s="184"/>
      <c r="P131" s="184"/>
      <c r="Q131" s="184"/>
      <c r="R131" s="184"/>
      <c r="S131" s="184"/>
      <c r="T131" s="184"/>
      <c r="U131" s="184"/>
      <c r="V131" s="184"/>
      <c r="W131" s="184"/>
      <c r="X131" s="184"/>
      <c r="Y131" s="184"/>
      <c r="Z131" s="184"/>
      <c r="AA131" s="184"/>
      <c r="AB131" s="184"/>
      <c r="AC131" s="185">
        <f t="shared" si="6"/>
        <v>3.005259203606311E-2</v>
      </c>
      <c r="AD131" s="185"/>
      <c r="AE131" s="185"/>
      <c r="AF131" s="185"/>
      <c r="AG131" s="185"/>
      <c r="AH131" s="185">
        <v>8.0000000000000002E-3</v>
      </c>
      <c r="AI131" s="185"/>
      <c r="AJ131" s="185"/>
      <c r="AK131" s="185"/>
      <c r="AL131" s="186"/>
      <c r="AM131" s="59"/>
    </row>
    <row r="132" spans="1:39" s="60" customFormat="1" ht="21.95" customHeight="1" outlineLevel="1">
      <c r="A132" s="58"/>
      <c r="B132" s="181" t="s">
        <v>291</v>
      </c>
      <c r="C132" s="182"/>
      <c r="D132" s="182"/>
      <c r="E132" s="182"/>
      <c r="F132" s="182"/>
      <c r="G132" s="182"/>
      <c r="H132" s="182"/>
      <c r="I132" s="182"/>
      <c r="J132" s="183"/>
      <c r="K132" s="184" t="s">
        <v>118</v>
      </c>
      <c r="L132" s="184"/>
      <c r="M132" s="184"/>
      <c r="N132" s="184"/>
      <c r="O132" s="184"/>
      <c r="P132" s="184"/>
      <c r="Q132" s="184"/>
      <c r="R132" s="184"/>
      <c r="S132" s="184"/>
      <c r="T132" s="184"/>
      <c r="U132" s="184"/>
      <c r="V132" s="184"/>
      <c r="W132" s="184"/>
      <c r="X132" s="184"/>
      <c r="Y132" s="184"/>
      <c r="Z132" s="184"/>
      <c r="AA132" s="184"/>
      <c r="AB132" s="184"/>
      <c r="AC132" s="185">
        <f t="shared" si="6"/>
        <v>2.0661157024793389E-2</v>
      </c>
      <c r="AD132" s="185"/>
      <c r="AE132" s="185"/>
      <c r="AF132" s="185"/>
      <c r="AG132" s="185"/>
      <c r="AH132" s="185">
        <v>5.4999999999999997E-3</v>
      </c>
      <c r="AI132" s="185"/>
      <c r="AJ132" s="185"/>
      <c r="AK132" s="185"/>
      <c r="AL132" s="186"/>
      <c r="AM132" s="59"/>
    </row>
    <row r="133" spans="1:39" s="60" customFormat="1" ht="21.95" customHeight="1" outlineLevel="1">
      <c r="A133" s="58"/>
      <c r="B133" s="181" t="s">
        <v>338</v>
      </c>
      <c r="C133" s="182"/>
      <c r="D133" s="182"/>
      <c r="E133" s="182"/>
      <c r="F133" s="182"/>
      <c r="G133" s="182"/>
      <c r="H133" s="182"/>
      <c r="I133" s="182"/>
      <c r="J133" s="183"/>
      <c r="K133" s="184" t="s">
        <v>117</v>
      </c>
      <c r="L133" s="184"/>
      <c r="M133" s="184"/>
      <c r="N133" s="184"/>
      <c r="O133" s="184"/>
      <c r="P133" s="184"/>
      <c r="Q133" s="184"/>
      <c r="R133" s="184"/>
      <c r="S133" s="184"/>
      <c r="T133" s="184"/>
      <c r="U133" s="184"/>
      <c r="V133" s="184"/>
      <c r="W133" s="184"/>
      <c r="X133" s="184"/>
      <c r="Y133" s="184"/>
      <c r="Z133" s="184"/>
      <c r="AA133" s="184"/>
      <c r="AB133" s="184"/>
      <c r="AC133" s="185">
        <f t="shared" si="6"/>
        <v>2.0661157024793389E-2</v>
      </c>
      <c r="AD133" s="185"/>
      <c r="AE133" s="185"/>
      <c r="AF133" s="185"/>
      <c r="AG133" s="185"/>
      <c r="AH133" s="185">
        <v>5.4999999999999997E-3</v>
      </c>
      <c r="AI133" s="185"/>
      <c r="AJ133" s="185"/>
      <c r="AK133" s="185"/>
      <c r="AL133" s="186"/>
      <c r="AM133" s="59"/>
    </row>
    <row r="134" spans="1:39" s="60" customFormat="1" ht="21.95" customHeight="1" outlineLevel="1">
      <c r="A134" s="58"/>
      <c r="B134" s="181" t="s">
        <v>346</v>
      </c>
      <c r="C134" s="182"/>
      <c r="D134" s="182"/>
      <c r="E134" s="182"/>
      <c r="F134" s="182"/>
      <c r="G134" s="182"/>
      <c r="H134" s="182"/>
      <c r="I134" s="182"/>
      <c r="J134" s="183"/>
      <c r="K134" s="184" t="s">
        <v>193</v>
      </c>
      <c r="L134" s="184"/>
      <c r="M134" s="184"/>
      <c r="N134" s="184"/>
      <c r="O134" s="184"/>
      <c r="P134" s="184"/>
      <c r="Q134" s="184"/>
      <c r="R134" s="184"/>
      <c r="S134" s="184"/>
      <c r="T134" s="184"/>
      <c r="U134" s="184"/>
      <c r="V134" s="184"/>
      <c r="W134" s="184"/>
      <c r="X134" s="184"/>
      <c r="Y134" s="184"/>
      <c r="Z134" s="184"/>
      <c r="AA134" s="184"/>
      <c r="AB134" s="184"/>
      <c r="AC134" s="185">
        <f t="shared" si="6"/>
        <v>2.2539444027047335E-2</v>
      </c>
      <c r="AD134" s="185"/>
      <c r="AE134" s="185"/>
      <c r="AF134" s="185"/>
      <c r="AG134" s="185"/>
      <c r="AH134" s="185">
        <v>6.0000000000000001E-3</v>
      </c>
      <c r="AI134" s="185"/>
      <c r="AJ134" s="185"/>
      <c r="AK134" s="185"/>
      <c r="AL134" s="186"/>
      <c r="AM134" s="59"/>
    </row>
    <row r="135" spans="1:39" s="60" customFormat="1" ht="21.95" customHeight="1" outlineLevel="1">
      <c r="A135" s="58"/>
      <c r="B135" s="181" t="s">
        <v>347</v>
      </c>
      <c r="C135" s="182"/>
      <c r="D135" s="182"/>
      <c r="E135" s="182"/>
      <c r="F135" s="182"/>
      <c r="G135" s="182"/>
      <c r="H135" s="182"/>
      <c r="I135" s="182"/>
      <c r="J135" s="183"/>
      <c r="K135" s="257" t="s">
        <v>349</v>
      </c>
      <c r="L135" s="258"/>
      <c r="M135" s="258"/>
      <c r="N135" s="258"/>
      <c r="O135" s="258"/>
      <c r="P135" s="258"/>
      <c r="Q135" s="258"/>
      <c r="R135" s="258"/>
      <c r="S135" s="258"/>
      <c r="T135" s="258"/>
      <c r="U135" s="258"/>
      <c r="V135" s="258"/>
      <c r="W135" s="258"/>
      <c r="X135" s="258"/>
      <c r="Y135" s="258"/>
      <c r="Z135" s="258"/>
      <c r="AA135" s="258"/>
      <c r="AB135" s="259"/>
      <c r="AC135" s="185">
        <f t="shared" si="6"/>
        <v>7.5131480090157776E-3</v>
      </c>
      <c r="AD135" s="185"/>
      <c r="AE135" s="185"/>
      <c r="AF135" s="185"/>
      <c r="AG135" s="185"/>
      <c r="AH135" s="260">
        <v>2E-3</v>
      </c>
      <c r="AI135" s="261"/>
      <c r="AJ135" s="261"/>
      <c r="AK135" s="261"/>
      <c r="AL135" s="262"/>
      <c r="AM135" s="59"/>
    </row>
    <row r="136" spans="1:39" s="60" customFormat="1" ht="21.95" customHeight="1" outlineLevel="1">
      <c r="A136" s="58"/>
      <c r="B136" s="181" t="s">
        <v>348</v>
      </c>
      <c r="C136" s="182"/>
      <c r="D136" s="182"/>
      <c r="E136" s="182"/>
      <c r="F136" s="182"/>
      <c r="G136" s="182"/>
      <c r="H136" s="182"/>
      <c r="I136" s="182"/>
      <c r="J136" s="183"/>
      <c r="K136" s="184" t="s">
        <v>194</v>
      </c>
      <c r="L136" s="184"/>
      <c r="M136" s="184"/>
      <c r="N136" s="184"/>
      <c r="O136" s="184"/>
      <c r="P136" s="184"/>
      <c r="Q136" s="184"/>
      <c r="R136" s="184"/>
      <c r="S136" s="184"/>
      <c r="T136" s="184"/>
      <c r="U136" s="184"/>
      <c r="V136" s="184"/>
      <c r="W136" s="184"/>
      <c r="X136" s="184"/>
      <c r="Y136" s="184"/>
      <c r="Z136" s="184"/>
      <c r="AA136" s="184"/>
      <c r="AB136" s="184"/>
      <c r="AC136" s="185">
        <f t="shared" si="6"/>
        <v>4.5078888054094664E-3</v>
      </c>
      <c r="AD136" s="185"/>
      <c r="AE136" s="185"/>
      <c r="AF136" s="185"/>
      <c r="AG136" s="185"/>
      <c r="AH136" s="185">
        <v>1.1999999999999999E-3</v>
      </c>
      <c r="AI136" s="185"/>
      <c r="AJ136" s="185"/>
      <c r="AK136" s="185"/>
      <c r="AL136" s="186"/>
      <c r="AM136" s="59"/>
    </row>
    <row r="137" spans="1:39" ht="21.95" customHeight="1">
      <c r="A137" s="23"/>
      <c r="B137" s="200">
        <v>1.5</v>
      </c>
      <c r="C137" s="201"/>
      <c r="D137" s="201"/>
      <c r="E137" s="201"/>
      <c r="F137" s="201"/>
      <c r="G137" s="201"/>
      <c r="H137" s="201"/>
      <c r="I137" s="201"/>
      <c r="J137" s="201"/>
      <c r="K137" s="202" t="s">
        <v>342</v>
      </c>
      <c r="L137" s="202"/>
      <c r="M137" s="202"/>
      <c r="N137" s="202"/>
      <c r="O137" s="202"/>
      <c r="P137" s="202"/>
      <c r="Q137" s="202"/>
      <c r="R137" s="202"/>
      <c r="S137" s="202"/>
      <c r="T137" s="202"/>
      <c r="U137" s="202"/>
      <c r="V137" s="202"/>
      <c r="W137" s="202"/>
      <c r="X137" s="202"/>
      <c r="Y137" s="202"/>
      <c r="Z137" s="202"/>
      <c r="AA137" s="202"/>
      <c r="AB137" s="202"/>
      <c r="AC137" s="203">
        <f>AH137/AH11</f>
        <v>0.21590539763494088</v>
      </c>
      <c r="AD137" s="203"/>
      <c r="AE137" s="203"/>
      <c r="AF137" s="203"/>
      <c r="AG137" s="203"/>
      <c r="AH137" s="203">
        <f>AH138+AH151+AH161+AH174+AH178</f>
        <v>0.21590000000000001</v>
      </c>
      <c r="AI137" s="203"/>
      <c r="AJ137" s="203"/>
      <c r="AK137" s="203"/>
      <c r="AL137" s="204"/>
      <c r="AM137" s="57"/>
    </row>
    <row r="138" spans="1:39" s="60" customFormat="1" ht="21.95" customHeight="1" outlineLevel="1">
      <c r="A138" s="58"/>
      <c r="B138" s="181" t="s">
        <v>251</v>
      </c>
      <c r="C138" s="182"/>
      <c r="D138" s="182"/>
      <c r="E138" s="182"/>
      <c r="F138" s="182"/>
      <c r="G138" s="182"/>
      <c r="H138" s="182"/>
      <c r="I138" s="182"/>
      <c r="J138" s="183"/>
      <c r="K138" s="184" t="s">
        <v>119</v>
      </c>
      <c r="L138" s="184"/>
      <c r="M138" s="184"/>
      <c r="N138" s="184"/>
      <c r="O138" s="184"/>
      <c r="P138" s="184"/>
      <c r="Q138" s="184"/>
      <c r="R138" s="184"/>
      <c r="S138" s="184"/>
      <c r="T138" s="184"/>
      <c r="U138" s="184"/>
      <c r="V138" s="184"/>
      <c r="W138" s="184"/>
      <c r="X138" s="184"/>
      <c r="Y138" s="184"/>
      <c r="Z138" s="184"/>
      <c r="AA138" s="184"/>
      <c r="AB138" s="184"/>
      <c r="AC138" s="185">
        <f>AH138/AH137</f>
        <v>9.8193608151922171E-2</v>
      </c>
      <c r="AD138" s="185"/>
      <c r="AE138" s="185"/>
      <c r="AF138" s="185"/>
      <c r="AG138" s="185"/>
      <c r="AH138" s="185">
        <f>AH139+AH143+AH147</f>
        <v>2.1199999999999997E-2</v>
      </c>
      <c r="AI138" s="185"/>
      <c r="AJ138" s="185"/>
      <c r="AK138" s="185"/>
      <c r="AL138" s="186"/>
      <c r="AM138" s="59"/>
    </row>
    <row r="139" spans="1:39" s="60" customFormat="1" ht="21.95" customHeight="1" outlineLevel="2">
      <c r="A139" s="58"/>
      <c r="B139" s="192" t="s">
        <v>293</v>
      </c>
      <c r="C139" s="193"/>
      <c r="D139" s="193"/>
      <c r="E139" s="193"/>
      <c r="F139" s="193"/>
      <c r="G139" s="193"/>
      <c r="H139" s="193"/>
      <c r="I139" s="193"/>
      <c r="J139" s="193"/>
      <c r="K139" s="194" t="s">
        <v>219</v>
      </c>
      <c r="L139" s="194"/>
      <c r="M139" s="194"/>
      <c r="N139" s="194"/>
      <c r="O139" s="194"/>
      <c r="P139" s="194"/>
      <c r="Q139" s="194"/>
      <c r="R139" s="194"/>
      <c r="S139" s="194"/>
      <c r="T139" s="194"/>
      <c r="U139" s="194"/>
      <c r="V139" s="194"/>
      <c r="W139" s="194"/>
      <c r="X139" s="194"/>
      <c r="Y139" s="194"/>
      <c r="Z139" s="194"/>
      <c r="AA139" s="194"/>
      <c r="AB139" s="194"/>
      <c r="AC139" s="195">
        <f>AH139/AH138</f>
        <v>0.33018867924528306</v>
      </c>
      <c r="AD139" s="195"/>
      <c r="AE139" s="195"/>
      <c r="AF139" s="195"/>
      <c r="AG139" s="195"/>
      <c r="AH139" s="195">
        <f>SUM(AH140:AL142)</f>
        <v>7.0000000000000001E-3</v>
      </c>
      <c r="AI139" s="195"/>
      <c r="AJ139" s="195"/>
      <c r="AK139" s="195"/>
      <c r="AL139" s="196"/>
      <c r="AM139" s="59"/>
    </row>
    <row r="140" spans="1:39" s="66" customFormat="1" ht="21.95" customHeight="1" outlineLevel="3">
      <c r="A140" s="64"/>
      <c r="B140" s="187" t="s">
        <v>295</v>
      </c>
      <c r="C140" s="188"/>
      <c r="D140" s="188"/>
      <c r="E140" s="188"/>
      <c r="F140" s="188"/>
      <c r="G140" s="188"/>
      <c r="H140" s="188"/>
      <c r="I140" s="188"/>
      <c r="J140" s="188"/>
      <c r="K140" s="189" t="s">
        <v>195</v>
      </c>
      <c r="L140" s="189"/>
      <c r="M140" s="189"/>
      <c r="N140" s="189"/>
      <c r="O140" s="189"/>
      <c r="P140" s="189"/>
      <c r="Q140" s="189"/>
      <c r="R140" s="189"/>
      <c r="S140" s="189"/>
      <c r="T140" s="189"/>
      <c r="U140" s="189"/>
      <c r="V140" s="189"/>
      <c r="W140" s="189"/>
      <c r="X140" s="189"/>
      <c r="Y140" s="189"/>
      <c r="Z140" s="189"/>
      <c r="AA140" s="189"/>
      <c r="AB140" s="189"/>
      <c r="AC140" s="190">
        <f>AH140/$AH$139</f>
        <v>0.35714285714285715</v>
      </c>
      <c r="AD140" s="190"/>
      <c r="AE140" s="190"/>
      <c r="AF140" s="190"/>
      <c r="AG140" s="190"/>
      <c r="AH140" s="244">
        <v>2.5000000000000001E-3</v>
      </c>
      <c r="AI140" s="245"/>
      <c r="AJ140" s="245"/>
      <c r="AK140" s="245"/>
      <c r="AL140" s="246"/>
      <c r="AM140" s="65"/>
    </row>
    <row r="141" spans="1:39" s="66" customFormat="1" ht="21.95" customHeight="1" outlineLevel="3">
      <c r="A141" s="64"/>
      <c r="B141" s="187" t="s">
        <v>298</v>
      </c>
      <c r="C141" s="188"/>
      <c r="D141" s="188"/>
      <c r="E141" s="188"/>
      <c r="F141" s="188"/>
      <c r="G141" s="188"/>
      <c r="H141" s="188"/>
      <c r="I141" s="188"/>
      <c r="J141" s="188"/>
      <c r="K141" s="189" t="s">
        <v>196</v>
      </c>
      <c r="L141" s="189"/>
      <c r="M141" s="189"/>
      <c r="N141" s="189"/>
      <c r="O141" s="189"/>
      <c r="P141" s="189"/>
      <c r="Q141" s="189"/>
      <c r="R141" s="189"/>
      <c r="S141" s="189"/>
      <c r="T141" s="189"/>
      <c r="U141" s="189"/>
      <c r="V141" s="189"/>
      <c r="W141" s="189"/>
      <c r="X141" s="189"/>
      <c r="Y141" s="189"/>
      <c r="Z141" s="189"/>
      <c r="AA141" s="189"/>
      <c r="AB141" s="189"/>
      <c r="AC141" s="190">
        <f t="shared" ref="AC141:AC142" si="7">AH141/$AH$139</f>
        <v>0.21428571428571427</v>
      </c>
      <c r="AD141" s="190"/>
      <c r="AE141" s="190"/>
      <c r="AF141" s="190"/>
      <c r="AG141" s="190"/>
      <c r="AH141" s="244">
        <v>1.5E-3</v>
      </c>
      <c r="AI141" s="245"/>
      <c r="AJ141" s="245"/>
      <c r="AK141" s="245"/>
      <c r="AL141" s="246"/>
      <c r="AM141" s="65"/>
    </row>
    <row r="142" spans="1:39" s="66" customFormat="1" ht="21.95" customHeight="1" outlineLevel="3">
      <c r="A142" s="64"/>
      <c r="B142" s="187" t="s">
        <v>299</v>
      </c>
      <c r="C142" s="188"/>
      <c r="D142" s="188"/>
      <c r="E142" s="188"/>
      <c r="F142" s="188"/>
      <c r="G142" s="188"/>
      <c r="H142" s="188"/>
      <c r="I142" s="188"/>
      <c r="J142" s="188"/>
      <c r="K142" s="189" t="s">
        <v>197</v>
      </c>
      <c r="L142" s="189"/>
      <c r="M142" s="189"/>
      <c r="N142" s="189"/>
      <c r="O142" s="189"/>
      <c r="P142" s="189"/>
      <c r="Q142" s="189"/>
      <c r="R142" s="189"/>
      <c r="S142" s="189"/>
      <c r="T142" s="189"/>
      <c r="U142" s="189"/>
      <c r="V142" s="189"/>
      <c r="W142" s="189"/>
      <c r="X142" s="189"/>
      <c r="Y142" s="189"/>
      <c r="Z142" s="189"/>
      <c r="AA142" s="189"/>
      <c r="AB142" s="189"/>
      <c r="AC142" s="190">
        <f t="shared" si="7"/>
        <v>0.42857142857142855</v>
      </c>
      <c r="AD142" s="190"/>
      <c r="AE142" s="190"/>
      <c r="AF142" s="190"/>
      <c r="AG142" s="190"/>
      <c r="AH142" s="244">
        <v>3.0000000000000001E-3</v>
      </c>
      <c r="AI142" s="245"/>
      <c r="AJ142" s="245"/>
      <c r="AK142" s="245"/>
      <c r="AL142" s="246"/>
      <c r="AM142" s="65"/>
    </row>
    <row r="143" spans="1:39" s="60" customFormat="1" ht="21.95" customHeight="1" outlineLevel="2">
      <c r="A143" s="58"/>
      <c r="B143" s="192" t="s">
        <v>292</v>
      </c>
      <c r="C143" s="193"/>
      <c r="D143" s="193"/>
      <c r="E143" s="193"/>
      <c r="F143" s="193"/>
      <c r="G143" s="193"/>
      <c r="H143" s="193"/>
      <c r="I143" s="193"/>
      <c r="J143" s="193"/>
      <c r="K143" s="194" t="s">
        <v>220</v>
      </c>
      <c r="L143" s="194"/>
      <c r="M143" s="194"/>
      <c r="N143" s="194"/>
      <c r="O143" s="194"/>
      <c r="P143" s="194"/>
      <c r="Q143" s="194"/>
      <c r="R143" s="194"/>
      <c r="S143" s="194"/>
      <c r="T143" s="194"/>
      <c r="U143" s="194"/>
      <c r="V143" s="194"/>
      <c r="W143" s="194"/>
      <c r="X143" s="194"/>
      <c r="Y143" s="194"/>
      <c r="Z143" s="194"/>
      <c r="AA143" s="194"/>
      <c r="AB143" s="194"/>
      <c r="AC143" s="195">
        <f>AH143/$AH$138</f>
        <v>0.47169811320754718</v>
      </c>
      <c r="AD143" s="195"/>
      <c r="AE143" s="195"/>
      <c r="AF143" s="195"/>
      <c r="AG143" s="195"/>
      <c r="AH143" s="195">
        <f>SUM(AH144:AL146)</f>
        <v>9.9999999999999985E-3</v>
      </c>
      <c r="AI143" s="195"/>
      <c r="AJ143" s="195"/>
      <c r="AK143" s="195"/>
      <c r="AL143" s="196"/>
      <c r="AM143" s="59"/>
    </row>
    <row r="144" spans="1:39" s="66" customFormat="1" ht="21.95" customHeight="1" outlineLevel="3">
      <c r="A144" s="64"/>
      <c r="B144" s="187" t="s">
        <v>296</v>
      </c>
      <c r="C144" s="188"/>
      <c r="D144" s="188"/>
      <c r="E144" s="188"/>
      <c r="F144" s="188"/>
      <c r="G144" s="188"/>
      <c r="H144" s="188"/>
      <c r="I144" s="188"/>
      <c r="J144" s="188"/>
      <c r="K144" s="189" t="s">
        <v>195</v>
      </c>
      <c r="L144" s="189"/>
      <c r="M144" s="189"/>
      <c r="N144" s="189"/>
      <c r="O144" s="189"/>
      <c r="P144" s="189"/>
      <c r="Q144" s="189"/>
      <c r="R144" s="189"/>
      <c r="S144" s="189"/>
      <c r="T144" s="189"/>
      <c r="U144" s="189"/>
      <c r="V144" s="189"/>
      <c r="W144" s="189"/>
      <c r="X144" s="189"/>
      <c r="Y144" s="189"/>
      <c r="Z144" s="189"/>
      <c r="AA144" s="189"/>
      <c r="AB144" s="189"/>
      <c r="AC144" s="190">
        <f>AH144/$AH$143</f>
        <v>0.35000000000000003</v>
      </c>
      <c r="AD144" s="190"/>
      <c r="AE144" s="190"/>
      <c r="AF144" s="190"/>
      <c r="AG144" s="190"/>
      <c r="AH144" s="190">
        <v>3.5000000000000001E-3</v>
      </c>
      <c r="AI144" s="190"/>
      <c r="AJ144" s="190"/>
      <c r="AK144" s="190"/>
      <c r="AL144" s="191"/>
      <c r="AM144" s="65"/>
    </row>
    <row r="145" spans="1:39" s="66" customFormat="1" ht="21.95" customHeight="1" outlineLevel="3">
      <c r="A145" s="64"/>
      <c r="B145" s="187" t="s">
        <v>300</v>
      </c>
      <c r="C145" s="188"/>
      <c r="D145" s="188"/>
      <c r="E145" s="188"/>
      <c r="F145" s="188"/>
      <c r="G145" s="188"/>
      <c r="H145" s="188"/>
      <c r="I145" s="188"/>
      <c r="J145" s="188"/>
      <c r="K145" s="189" t="s">
        <v>196</v>
      </c>
      <c r="L145" s="189"/>
      <c r="M145" s="189"/>
      <c r="N145" s="189"/>
      <c r="O145" s="189"/>
      <c r="P145" s="189"/>
      <c r="Q145" s="189"/>
      <c r="R145" s="189"/>
      <c r="S145" s="189"/>
      <c r="T145" s="189"/>
      <c r="U145" s="189"/>
      <c r="V145" s="189"/>
      <c r="W145" s="189"/>
      <c r="X145" s="189"/>
      <c r="Y145" s="189"/>
      <c r="Z145" s="189"/>
      <c r="AA145" s="189"/>
      <c r="AB145" s="189"/>
      <c r="AC145" s="190">
        <f t="shared" ref="AC145:AC146" si="8">AH145/$AH$143</f>
        <v>0.20000000000000004</v>
      </c>
      <c r="AD145" s="190"/>
      <c r="AE145" s="190"/>
      <c r="AF145" s="190"/>
      <c r="AG145" s="190"/>
      <c r="AH145" s="190">
        <v>2E-3</v>
      </c>
      <c r="AI145" s="190"/>
      <c r="AJ145" s="190"/>
      <c r="AK145" s="190"/>
      <c r="AL145" s="191"/>
      <c r="AM145" s="65"/>
    </row>
    <row r="146" spans="1:39" s="66" customFormat="1" ht="21.95" customHeight="1" outlineLevel="3">
      <c r="A146" s="64"/>
      <c r="B146" s="187" t="s">
        <v>301</v>
      </c>
      <c r="C146" s="188"/>
      <c r="D146" s="188"/>
      <c r="E146" s="188"/>
      <c r="F146" s="188"/>
      <c r="G146" s="188"/>
      <c r="H146" s="188"/>
      <c r="I146" s="188"/>
      <c r="J146" s="188"/>
      <c r="K146" s="189" t="s">
        <v>197</v>
      </c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89"/>
      <c r="AA146" s="189"/>
      <c r="AB146" s="189"/>
      <c r="AC146" s="190">
        <f t="shared" si="8"/>
        <v>0.45</v>
      </c>
      <c r="AD146" s="190"/>
      <c r="AE146" s="190"/>
      <c r="AF146" s="190"/>
      <c r="AG146" s="190"/>
      <c r="AH146" s="190">
        <v>4.4999999999999997E-3</v>
      </c>
      <c r="AI146" s="190"/>
      <c r="AJ146" s="190"/>
      <c r="AK146" s="190"/>
      <c r="AL146" s="191"/>
      <c r="AM146" s="65"/>
    </row>
    <row r="147" spans="1:39" s="60" customFormat="1" ht="21.95" customHeight="1" outlineLevel="2">
      <c r="A147" s="58"/>
      <c r="B147" s="192" t="s">
        <v>294</v>
      </c>
      <c r="C147" s="193"/>
      <c r="D147" s="193"/>
      <c r="E147" s="193"/>
      <c r="F147" s="193"/>
      <c r="G147" s="193"/>
      <c r="H147" s="193"/>
      <c r="I147" s="193"/>
      <c r="J147" s="193"/>
      <c r="K147" s="194" t="s">
        <v>221</v>
      </c>
      <c r="L147" s="194"/>
      <c r="M147" s="194"/>
      <c r="N147" s="194"/>
      <c r="O147" s="194"/>
      <c r="P147" s="194"/>
      <c r="Q147" s="194"/>
      <c r="R147" s="194"/>
      <c r="S147" s="194"/>
      <c r="T147" s="194"/>
      <c r="U147" s="194"/>
      <c r="V147" s="194"/>
      <c r="W147" s="194"/>
      <c r="X147" s="194"/>
      <c r="Y147" s="194"/>
      <c r="Z147" s="194"/>
      <c r="AA147" s="194"/>
      <c r="AB147" s="194"/>
      <c r="AC147" s="195">
        <f>AH147/AH138</f>
        <v>0.19811320754716988</v>
      </c>
      <c r="AD147" s="195"/>
      <c r="AE147" s="195"/>
      <c r="AF147" s="195"/>
      <c r="AG147" s="195"/>
      <c r="AH147" s="195">
        <f>SUM(AH148:AL150)</f>
        <v>4.2000000000000006E-3</v>
      </c>
      <c r="AI147" s="195"/>
      <c r="AJ147" s="195"/>
      <c r="AK147" s="195"/>
      <c r="AL147" s="196"/>
      <c r="AM147" s="59"/>
    </row>
    <row r="148" spans="1:39" s="66" customFormat="1" ht="21.95" customHeight="1" outlineLevel="3">
      <c r="A148" s="64"/>
      <c r="B148" s="187" t="s">
        <v>297</v>
      </c>
      <c r="C148" s="188"/>
      <c r="D148" s="188"/>
      <c r="E148" s="188"/>
      <c r="F148" s="188"/>
      <c r="G148" s="188"/>
      <c r="H148" s="188"/>
      <c r="I148" s="188"/>
      <c r="J148" s="188"/>
      <c r="K148" s="189" t="s">
        <v>195</v>
      </c>
      <c r="L148" s="189"/>
      <c r="M148" s="189"/>
      <c r="N148" s="189"/>
      <c r="O148" s="189"/>
      <c r="P148" s="189"/>
      <c r="Q148" s="189"/>
      <c r="R148" s="189"/>
      <c r="S148" s="189"/>
      <c r="T148" s="189"/>
      <c r="U148" s="189"/>
      <c r="V148" s="189"/>
      <c r="W148" s="189"/>
      <c r="X148" s="189"/>
      <c r="Y148" s="189"/>
      <c r="Z148" s="189"/>
      <c r="AA148" s="189"/>
      <c r="AB148" s="189"/>
      <c r="AC148" s="190">
        <f>AH148/$AH$147</f>
        <v>0.40476190476190466</v>
      </c>
      <c r="AD148" s="190"/>
      <c r="AE148" s="190"/>
      <c r="AF148" s="190"/>
      <c r="AG148" s="190"/>
      <c r="AH148" s="190">
        <v>1.6999999999999999E-3</v>
      </c>
      <c r="AI148" s="190"/>
      <c r="AJ148" s="190"/>
      <c r="AK148" s="190"/>
      <c r="AL148" s="191"/>
      <c r="AM148" s="65"/>
    </row>
    <row r="149" spans="1:39" s="66" customFormat="1" ht="21.95" customHeight="1" outlineLevel="3">
      <c r="A149" s="64"/>
      <c r="B149" s="187" t="s">
        <v>302</v>
      </c>
      <c r="C149" s="188"/>
      <c r="D149" s="188"/>
      <c r="E149" s="188"/>
      <c r="F149" s="188"/>
      <c r="G149" s="188"/>
      <c r="H149" s="188"/>
      <c r="I149" s="188"/>
      <c r="J149" s="188"/>
      <c r="K149" s="189" t="s">
        <v>196</v>
      </c>
      <c r="L149" s="189"/>
      <c r="M149" s="189"/>
      <c r="N149" s="189"/>
      <c r="O149" s="189"/>
      <c r="P149" s="189"/>
      <c r="Q149" s="189"/>
      <c r="R149" s="189"/>
      <c r="S149" s="189"/>
      <c r="T149" s="189"/>
      <c r="U149" s="189"/>
      <c r="V149" s="189"/>
      <c r="W149" s="189"/>
      <c r="X149" s="189"/>
      <c r="Y149" s="189"/>
      <c r="Z149" s="189"/>
      <c r="AA149" s="189"/>
      <c r="AB149" s="189"/>
      <c r="AC149" s="190">
        <f t="shared" ref="AC149:AC150" si="9">AH149/$AH$147</f>
        <v>0.23809523809523805</v>
      </c>
      <c r="AD149" s="190"/>
      <c r="AE149" s="190"/>
      <c r="AF149" s="190"/>
      <c r="AG149" s="190"/>
      <c r="AH149" s="190">
        <v>1E-3</v>
      </c>
      <c r="AI149" s="190"/>
      <c r="AJ149" s="190"/>
      <c r="AK149" s="190"/>
      <c r="AL149" s="191"/>
      <c r="AM149" s="65"/>
    </row>
    <row r="150" spans="1:39" s="66" customFormat="1" ht="21.95" customHeight="1" outlineLevel="3">
      <c r="A150" s="64"/>
      <c r="B150" s="187" t="s">
        <v>303</v>
      </c>
      <c r="C150" s="188"/>
      <c r="D150" s="188"/>
      <c r="E150" s="188"/>
      <c r="F150" s="188"/>
      <c r="G150" s="188"/>
      <c r="H150" s="188"/>
      <c r="I150" s="188"/>
      <c r="J150" s="188"/>
      <c r="K150" s="189" t="s">
        <v>197</v>
      </c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  <c r="X150" s="189"/>
      <c r="Y150" s="189"/>
      <c r="Z150" s="189"/>
      <c r="AA150" s="189"/>
      <c r="AB150" s="189"/>
      <c r="AC150" s="190">
        <f t="shared" si="9"/>
        <v>0.3571428571428571</v>
      </c>
      <c r="AD150" s="190"/>
      <c r="AE150" s="190"/>
      <c r="AF150" s="190"/>
      <c r="AG150" s="190"/>
      <c r="AH150" s="190">
        <v>1.5E-3</v>
      </c>
      <c r="AI150" s="190"/>
      <c r="AJ150" s="190"/>
      <c r="AK150" s="190"/>
      <c r="AL150" s="191"/>
      <c r="AM150" s="65"/>
    </row>
    <row r="151" spans="1:39" s="60" customFormat="1" ht="21.95" customHeight="1" outlineLevel="1">
      <c r="A151" s="58"/>
      <c r="B151" s="181" t="s">
        <v>252</v>
      </c>
      <c r="C151" s="182"/>
      <c r="D151" s="182"/>
      <c r="E151" s="182"/>
      <c r="F151" s="182"/>
      <c r="G151" s="182"/>
      <c r="H151" s="182"/>
      <c r="I151" s="182"/>
      <c r="J151" s="183"/>
      <c r="K151" s="184" t="s">
        <v>121</v>
      </c>
      <c r="L151" s="184"/>
      <c r="M151" s="184"/>
      <c r="N151" s="184"/>
      <c r="O151" s="184"/>
      <c r="P151" s="184"/>
      <c r="Q151" s="184"/>
      <c r="R151" s="184"/>
      <c r="S151" s="184"/>
      <c r="T151" s="184"/>
      <c r="U151" s="184"/>
      <c r="V151" s="184"/>
      <c r="W151" s="184"/>
      <c r="X151" s="184"/>
      <c r="Y151" s="184"/>
      <c r="Z151" s="184"/>
      <c r="AA151" s="184"/>
      <c r="AB151" s="184"/>
      <c r="AC151" s="185">
        <f>AH151/AH137</f>
        <v>0.14358499305233904</v>
      </c>
      <c r="AD151" s="185"/>
      <c r="AE151" s="185"/>
      <c r="AF151" s="185"/>
      <c r="AG151" s="185"/>
      <c r="AH151" s="185">
        <f>AH152+AH155+AH158</f>
        <v>3.1E-2</v>
      </c>
      <c r="AI151" s="185"/>
      <c r="AJ151" s="185"/>
      <c r="AK151" s="185"/>
      <c r="AL151" s="186"/>
      <c r="AM151" s="59"/>
    </row>
    <row r="152" spans="1:39" s="60" customFormat="1" ht="21.95" customHeight="1" outlineLevel="2">
      <c r="A152" s="58"/>
      <c r="B152" s="192" t="s">
        <v>304</v>
      </c>
      <c r="C152" s="193"/>
      <c r="D152" s="193"/>
      <c r="E152" s="193"/>
      <c r="F152" s="193"/>
      <c r="G152" s="193"/>
      <c r="H152" s="193"/>
      <c r="I152" s="193"/>
      <c r="J152" s="193"/>
      <c r="K152" s="194" t="s">
        <v>219</v>
      </c>
      <c r="L152" s="194"/>
      <c r="M152" s="194"/>
      <c r="N152" s="194"/>
      <c r="O152" s="194"/>
      <c r="P152" s="194"/>
      <c r="Q152" s="194"/>
      <c r="R152" s="194"/>
      <c r="S152" s="194"/>
      <c r="T152" s="194"/>
      <c r="U152" s="194"/>
      <c r="V152" s="194"/>
      <c r="W152" s="194"/>
      <c r="X152" s="194"/>
      <c r="Y152" s="194"/>
      <c r="Z152" s="194"/>
      <c r="AA152" s="194"/>
      <c r="AB152" s="194"/>
      <c r="AC152" s="195">
        <f>AH152/AH151</f>
        <v>0.3</v>
      </c>
      <c r="AD152" s="195"/>
      <c r="AE152" s="195"/>
      <c r="AF152" s="195"/>
      <c r="AG152" s="195"/>
      <c r="AH152" s="195">
        <f>SUM(AH153:AL154)</f>
        <v>9.2999999999999992E-3</v>
      </c>
      <c r="AI152" s="195"/>
      <c r="AJ152" s="195"/>
      <c r="AK152" s="195"/>
      <c r="AL152" s="196"/>
      <c r="AM152" s="59"/>
    </row>
    <row r="153" spans="1:39" s="66" customFormat="1" ht="21.95" customHeight="1" outlineLevel="3">
      <c r="A153" s="64"/>
      <c r="B153" s="187" t="s">
        <v>310</v>
      </c>
      <c r="C153" s="188"/>
      <c r="D153" s="188"/>
      <c r="E153" s="188"/>
      <c r="F153" s="188"/>
      <c r="G153" s="188"/>
      <c r="H153" s="188"/>
      <c r="I153" s="188"/>
      <c r="J153" s="188"/>
      <c r="K153" s="189" t="s">
        <v>200</v>
      </c>
      <c r="L153" s="189"/>
      <c r="M153" s="189"/>
      <c r="N153" s="189"/>
      <c r="O153" s="189"/>
      <c r="P153" s="189"/>
      <c r="Q153" s="189"/>
      <c r="R153" s="189"/>
      <c r="S153" s="189"/>
      <c r="T153" s="189"/>
      <c r="U153" s="189"/>
      <c r="V153" s="189"/>
      <c r="W153" s="189"/>
      <c r="X153" s="189"/>
      <c r="Y153" s="189"/>
      <c r="Z153" s="189"/>
      <c r="AA153" s="189"/>
      <c r="AB153" s="189"/>
      <c r="AC153" s="190">
        <f>AH153/AH152</f>
        <v>0.80645161290322587</v>
      </c>
      <c r="AD153" s="190"/>
      <c r="AE153" s="190"/>
      <c r="AF153" s="190"/>
      <c r="AG153" s="190"/>
      <c r="AH153" s="190">
        <v>7.4999999999999997E-3</v>
      </c>
      <c r="AI153" s="190"/>
      <c r="AJ153" s="190"/>
      <c r="AK153" s="190"/>
      <c r="AL153" s="191"/>
      <c r="AM153" s="65"/>
    </row>
    <row r="154" spans="1:39" s="66" customFormat="1" ht="21.95" customHeight="1" outlineLevel="3">
      <c r="A154" s="64"/>
      <c r="B154" s="187" t="s">
        <v>316</v>
      </c>
      <c r="C154" s="188"/>
      <c r="D154" s="188"/>
      <c r="E154" s="188"/>
      <c r="F154" s="188"/>
      <c r="G154" s="188"/>
      <c r="H154" s="188"/>
      <c r="I154" s="188"/>
      <c r="J154" s="188"/>
      <c r="K154" s="189" t="s">
        <v>201</v>
      </c>
      <c r="L154" s="189"/>
      <c r="M154" s="189"/>
      <c r="N154" s="189"/>
      <c r="O154" s="189"/>
      <c r="P154" s="189"/>
      <c r="Q154" s="189"/>
      <c r="R154" s="189"/>
      <c r="S154" s="189"/>
      <c r="T154" s="189"/>
      <c r="U154" s="189"/>
      <c r="V154" s="189"/>
      <c r="W154" s="189"/>
      <c r="X154" s="189"/>
      <c r="Y154" s="189"/>
      <c r="Z154" s="189"/>
      <c r="AA154" s="189"/>
      <c r="AB154" s="189"/>
      <c r="AC154" s="190">
        <f>AH154/AH152</f>
        <v>0.19354838709677422</v>
      </c>
      <c r="AD154" s="190"/>
      <c r="AE154" s="190"/>
      <c r="AF154" s="190"/>
      <c r="AG154" s="190"/>
      <c r="AH154" s="190">
        <v>1.8E-3</v>
      </c>
      <c r="AI154" s="190"/>
      <c r="AJ154" s="190"/>
      <c r="AK154" s="190"/>
      <c r="AL154" s="191"/>
      <c r="AM154" s="65"/>
    </row>
    <row r="155" spans="1:39" s="60" customFormat="1" ht="21.95" customHeight="1" outlineLevel="2">
      <c r="A155" s="58"/>
      <c r="B155" s="192" t="s">
        <v>305</v>
      </c>
      <c r="C155" s="193"/>
      <c r="D155" s="193"/>
      <c r="E155" s="193"/>
      <c r="F155" s="193"/>
      <c r="G155" s="193"/>
      <c r="H155" s="193"/>
      <c r="I155" s="193"/>
      <c r="J155" s="193"/>
      <c r="K155" s="194" t="s">
        <v>220</v>
      </c>
      <c r="L155" s="194"/>
      <c r="M155" s="194"/>
      <c r="N155" s="194"/>
      <c r="O155" s="194"/>
      <c r="P155" s="194"/>
      <c r="Q155" s="194"/>
      <c r="R155" s="194"/>
      <c r="S155" s="194"/>
      <c r="T155" s="194"/>
      <c r="U155" s="194"/>
      <c r="V155" s="194"/>
      <c r="W155" s="194"/>
      <c r="X155" s="194"/>
      <c r="Y155" s="194"/>
      <c r="Z155" s="194"/>
      <c r="AA155" s="194"/>
      <c r="AB155" s="194"/>
      <c r="AC155" s="195">
        <f>AH155/AH151</f>
        <v>0.467741935483871</v>
      </c>
      <c r="AD155" s="195"/>
      <c r="AE155" s="195"/>
      <c r="AF155" s="195"/>
      <c r="AG155" s="195"/>
      <c r="AH155" s="195">
        <f>SUM(AH156:AL157)</f>
        <v>1.4500000000000001E-2</v>
      </c>
      <c r="AI155" s="195"/>
      <c r="AJ155" s="195"/>
      <c r="AK155" s="195"/>
      <c r="AL155" s="196"/>
      <c r="AM155" s="59"/>
    </row>
    <row r="156" spans="1:39" s="66" customFormat="1" ht="21.95" customHeight="1" outlineLevel="3">
      <c r="A156" s="64"/>
      <c r="B156" s="187" t="s">
        <v>311</v>
      </c>
      <c r="C156" s="188"/>
      <c r="D156" s="188"/>
      <c r="E156" s="188"/>
      <c r="F156" s="188"/>
      <c r="G156" s="188"/>
      <c r="H156" s="188"/>
      <c r="I156" s="188"/>
      <c r="J156" s="188"/>
      <c r="K156" s="189" t="s">
        <v>200</v>
      </c>
      <c r="L156" s="189"/>
      <c r="M156" s="189"/>
      <c r="N156" s="189"/>
      <c r="O156" s="189"/>
      <c r="P156" s="189"/>
      <c r="Q156" s="189"/>
      <c r="R156" s="189"/>
      <c r="S156" s="189"/>
      <c r="T156" s="189"/>
      <c r="U156" s="189"/>
      <c r="V156" s="189"/>
      <c r="W156" s="189"/>
      <c r="X156" s="189"/>
      <c r="Y156" s="189"/>
      <c r="Z156" s="189"/>
      <c r="AA156" s="189"/>
      <c r="AB156" s="189"/>
      <c r="AC156" s="190">
        <f>AH156/AH155</f>
        <v>0.82758620689655171</v>
      </c>
      <c r="AD156" s="190"/>
      <c r="AE156" s="190"/>
      <c r="AF156" s="190"/>
      <c r="AG156" s="190"/>
      <c r="AH156" s="190">
        <v>1.2E-2</v>
      </c>
      <c r="AI156" s="190"/>
      <c r="AJ156" s="190"/>
      <c r="AK156" s="190"/>
      <c r="AL156" s="191"/>
      <c r="AM156" s="65"/>
    </row>
    <row r="157" spans="1:39" s="66" customFormat="1" ht="21.95" customHeight="1" outlineLevel="3">
      <c r="A157" s="64"/>
      <c r="B157" s="187" t="s">
        <v>317</v>
      </c>
      <c r="C157" s="188"/>
      <c r="D157" s="188"/>
      <c r="E157" s="188"/>
      <c r="F157" s="188"/>
      <c r="G157" s="188"/>
      <c r="H157" s="188"/>
      <c r="I157" s="188"/>
      <c r="J157" s="188"/>
      <c r="K157" s="189" t="s">
        <v>201</v>
      </c>
      <c r="L157" s="189"/>
      <c r="M157" s="189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  <c r="Z157" s="189"/>
      <c r="AA157" s="189"/>
      <c r="AB157" s="189"/>
      <c r="AC157" s="190">
        <f>AH157/AH155</f>
        <v>0.17241379310344826</v>
      </c>
      <c r="AD157" s="190"/>
      <c r="AE157" s="190"/>
      <c r="AF157" s="190"/>
      <c r="AG157" s="190"/>
      <c r="AH157" s="190">
        <v>2.5000000000000001E-3</v>
      </c>
      <c r="AI157" s="190"/>
      <c r="AJ157" s="190"/>
      <c r="AK157" s="190"/>
      <c r="AL157" s="191"/>
      <c r="AM157" s="65"/>
    </row>
    <row r="158" spans="1:39" s="60" customFormat="1" ht="21.95" customHeight="1" outlineLevel="2">
      <c r="A158" s="58"/>
      <c r="B158" s="192" t="s">
        <v>306</v>
      </c>
      <c r="C158" s="193"/>
      <c r="D158" s="193"/>
      <c r="E158" s="193"/>
      <c r="F158" s="193"/>
      <c r="G158" s="193"/>
      <c r="H158" s="193"/>
      <c r="I158" s="193"/>
      <c r="J158" s="193"/>
      <c r="K158" s="194" t="s">
        <v>221</v>
      </c>
      <c r="L158" s="194"/>
      <c r="M158" s="194"/>
      <c r="N158" s="194"/>
      <c r="O158" s="194"/>
      <c r="P158" s="194"/>
      <c r="Q158" s="194"/>
      <c r="R158" s="194"/>
      <c r="S158" s="194"/>
      <c r="T158" s="194"/>
      <c r="U158" s="194"/>
      <c r="V158" s="194"/>
      <c r="W158" s="194"/>
      <c r="X158" s="194"/>
      <c r="Y158" s="194"/>
      <c r="Z158" s="194"/>
      <c r="AA158" s="194"/>
      <c r="AB158" s="194"/>
      <c r="AC158" s="195">
        <f>AH158/AH151</f>
        <v>0.23225806451612901</v>
      </c>
      <c r="AD158" s="195"/>
      <c r="AE158" s="195"/>
      <c r="AF158" s="195"/>
      <c r="AG158" s="195"/>
      <c r="AH158" s="195">
        <f>SUM(AH159:AL160)</f>
        <v>7.1999999999999998E-3</v>
      </c>
      <c r="AI158" s="195"/>
      <c r="AJ158" s="195"/>
      <c r="AK158" s="195"/>
      <c r="AL158" s="196"/>
      <c r="AM158" s="59"/>
    </row>
    <row r="159" spans="1:39" s="66" customFormat="1" ht="21.95" customHeight="1" outlineLevel="3">
      <c r="A159" s="64"/>
      <c r="B159" s="187" t="s">
        <v>312</v>
      </c>
      <c r="C159" s="188"/>
      <c r="D159" s="188"/>
      <c r="E159" s="188"/>
      <c r="F159" s="188"/>
      <c r="G159" s="188"/>
      <c r="H159" s="188"/>
      <c r="I159" s="188"/>
      <c r="J159" s="188"/>
      <c r="K159" s="189" t="s">
        <v>200</v>
      </c>
      <c r="L159" s="189"/>
      <c r="M159" s="189"/>
      <c r="N159" s="189"/>
      <c r="O159" s="189"/>
      <c r="P159" s="189"/>
      <c r="Q159" s="189"/>
      <c r="R159" s="189"/>
      <c r="S159" s="189"/>
      <c r="T159" s="189"/>
      <c r="U159" s="189"/>
      <c r="V159" s="189"/>
      <c r="W159" s="189"/>
      <c r="X159" s="189"/>
      <c r="Y159" s="189"/>
      <c r="Z159" s="189"/>
      <c r="AA159" s="189"/>
      <c r="AB159" s="189"/>
      <c r="AC159" s="190">
        <f>AH159/AH158</f>
        <v>0.83333333333333337</v>
      </c>
      <c r="AD159" s="190"/>
      <c r="AE159" s="190"/>
      <c r="AF159" s="190"/>
      <c r="AG159" s="190"/>
      <c r="AH159" s="190">
        <v>6.0000000000000001E-3</v>
      </c>
      <c r="AI159" s="190"/>
      <c r="AJ159" s="190"/>
      <c r="AK159" s="190"/>
      <c r="AL159" s="191"/>
      <c r="AM159" s="65"/>
    </row>
    <row r="160" spans="1:39" s="66" customFormat="1" ht="21.95" customHeight="1" outlineLevel="3">
      <c r="A160" s="64"/>
      <c r="B160" s="187" t="s">
        <v>318</v>
      </c>
      <c r="C160" s="188"/>
      <c r="D160" s="188"/>
      <c r="E160" s="188"/>
      <c r="F160" s="188"/>
      <c r="G160" s="188"/>
      <c r="H160" s="188"/>
      <c r="I160" s="188"/>
      <c r="J160" s="188"/>
      <c r="K160" s="189" t="s">
        <v>201</v>
      </c>
      <c r="L160" s="189"/>
      <c r="M160" s="189"/>
      <c r="N160" s="189"/>
      <c r="O160" s="189"/>
      <c r="P160" s="189"/>
      <c r="Q160" s="189"/>
      <c r="R160" s="189"/>
      <c r="S160" s="189"/>
      <c r="T160" s="189"/>
      <c r="U160" s="189"/>
      <c r="V160" s="189"/>
      <c r="W160" s="189"/>
      <c r="X160" s="189"/>
      <c r="Y160" s="189"/>
      <c r="Z160" s="189"/>
      <c r="AA160" s="189"/>
      <c r="AB160" s="189"/>
      <c r="AC160" s="190">
        <f>AH160/AH158</f>
        <v>0.16666666666666666</v>
      </c>
      <c r="AD160" s="190"/>
      <c r="AE160" s="190"/>
      <c r="AF160" s="190"/>
      <c r="AG160" s="190"/>
      <c r="AH160" s="190">
        <v>1.1999999999999999E-3</v>
      </c>
      <c r="AI160" s="190"/>
      <c r="AJ160" s="190"/>
      <c r="AK160" s="190"/>
      <c r="AL160" s="191"/>
      <c r="AM160" s="65"/>
    </row>
    <row r="161" spans="1:39" s="60" customFormat="1" ht="21.95" customHeight="1" outlineLevel="1">
      <c r="A161" s="58"/>
      <c r="B161" s="181" t="s">
        <v>253</v>
      </c>
      <c r="C161" s="182"/>
      <c r="D161" s="182"/>
      <c r="E161" s="182"/>
      <c r="F161" s="182"/>
      <c r="G161" s="182"/>
      <c r="H161" s="182"/>
      <c r="I161" s="182"/>
      <c r="J161" s="183"/>
      <c r="K161" s="184" t="s">
        <v>122</v>
      </c>
      <c r="L161" s="184"/>
      <c r="M161" s="184"/>
      <c r="N161" s="184"/>
      <c r="O161" s="184"/>
      <c r="P161" s="184"/>
      <c r="Q161" s="184"/>
      <c r="R161" s="184"/>
      <c r="S161" s="184"/>
      <c r="T161" s="184"/>
      <c r="U161" s="184"/>
      <c r="V161" s="184"/>
      <c r="W161" s="184"/>
      <c r="X161" s="184"/>
      <c r="Y161" s="184"/>
      <c r="Z161" s="184"/>
      <c r="AA161" s="184"/>
      <c r="AB161" s="184"/>
      <c r="AC161" s="185">
        <f>AH161/AH137</f>
        <v>9.3561834182491893E-2</v>
      </c>
      <c r="AD161" s="185"/>
      <c r="AE161" s="185"/>
      <c r="AF161" s="185"/>
      <c r="AG161" s="185"/>
      <c r="AH161" s="185">
        <f>AH162+AH166+AH170</f>
        <v>2.0199999999999999E-2</v>
      </c>
      <c r="AI161" s="185"/>
      <c r="AJ161" s="185"/>
      <c r="AK161" s="185"/>
      <c r="AL161" s="186"/>
      <c r="AM161" s="59"/>
    </row>
    <row r="162" spans="1:39" s="60" customFormat="1" ht="21.95" customHeight="1" outlineLevel="2">
      <c r="A162" s="58"/>
      <c r="B162" s="192" t="s">
        <v>307</v>
      </c>
      <c r="C162" s="193"/>
      <c r="D162" s="193"/>
      <c r="E162" s="193"/>
      <c r="F162" s="193"/>
      <c r="G162" s="193"/>
      <c r="H162" s="193"/>
      <c r="I162" s="193"/>
      <c r="J162" s="193"/>
      <c r="K162" s="194" t="s">
        <v>219</v>
      </c>
      <c r="L162" s="194"/>
      <c r="M162" s="194"/>
      <c r="N162" s="194"/>
      <c r="O162" s="194"/>
      <c r="P162" s="194"/>
      <c r="Q162" s="194"/>
      <c r="R162" s="194"/>
      <c r="S162" s="194"/>
      <c r="T162" s="194"/>
      <c r="U162" s="194"/>
      <c r="V162" s="194"/>
      <c r="W162" s="194"/>
      <c r="X162" s="194"/>
      <c r="Y162" s="194"/>
      <c r="Z162" s="194"/>
      <c r="AA162" s="194"/>
      <c r="AB162" s="194"/>
      <c r="AC162" s="195">
        <f>AH162/AH161</f>
        <v>0.30693069306930693</v>
      </c>
      <c r="AD162" s="195"/>
      <c r="AE162" s="195"/>
      <c r="AF162" s="195"/>
      <c r="AG162" s="195"/>
      <c r="AH162" s="195">
        <f>SUM(AH163:AL165)</f>
        <v>6.1999999999999998E-3</v>
      </c>
      <c r="AI162" s="195"/>
      <c r="AJ162" s="195"/>
      <c r="AK162" s="195"/>
      <c r="AL162" s="196"/>
      <c r="AM162" s="59"/>
    </row>
    <row r="163" spans="1:39" s="66" customFormat="1" ht="21.95" customHeight="1" outlineLevel="3">
      <c r="A163" s="64"/>
      <c r="B163" s="187" t="s">
        <v>313</v>
      </c>
      <c r="C163" s="188"/>
      <c r="D163" s="188"/>
      <c r="E163" s="188"/>
      <c r="F163" s="188"/>
      <c r="G163" s="188"/>
      <c r="H163" s="188"/>
      <c r="I163" s="188"/>
      <c r="J163" s="188"/>
      <c r="K163" s="189" t="s">
        <v>200</v>
      </c>
      <c r="L163" s="189"/>
      <c r="M163" s="189"/>
      <c r="N163" s="189"/>
      <c r="O163" s="189"/>
      <c r="P163" s="189"/>
      <c r="Q163" s="189"/>
      <c r="R163" s="189"/>
      <c r="S163" s="189"/>
      <c r="T163" s="189"/>
      <c r="U163" s="189"/>
      <c r="V163" s="189"/>
      <c r="W163" s="189"/>
      <c r="X163" s="189"/>
      <c r="Y163" s="189"/>
      <c r="Z163" s="189"/>
      <c r="AA163" s="189"/>
      <c r="AB163" s="189"/>
      <c r="AC163" s="190">
        <f>AH163/$AH$162</f>
        <v>0.80645161290322587</v>
      </c>
      <c r="AD163" s="190"/>
      <c r="AE163" s="190"/>
      <c r="AF163" s="190"/>
      <c r="AG163" s="190"/>
      <c r="AH163" s="190">
        <v>5.0000000000000001E-3</v>
      </c>
      <c r="AI163" s="190"/>
      <c r="AJ163" s="190"/>
      <c r="AK163" s="190"/>
      <c r="AL163" s="191"/>
      <c r="AM163" s="65"/>
    </row>
    <row r="164" spans="1:39" s="66" customFormat="1" ht="21.95" customHeight="1" outlineLevel="3">
      <c r="A164" s="64"/>
      <c r="B164" s="187" t="s">
        <v>319</v>
      </c>
      <c r="C164" s="188"/>
      <c r="D164" s="188"/>
      <c r="E164" s="188"/>
      <c r="F164" s="188"/>
      <c r="G164" s="188"/>
      <c r="H164" s="188"/>
      <c r="I164" s="188"/>
      <c r="J164" s="188"/>
      <c r="K164" s="189" t="s">
        <v>202</v>
      </c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89"/>
      <c r="Y164" s="189"/>
      <c r="Z164" s="189"/>
      <c r="AA164" s="189"/>
      <c r="AB164" s="189"/>
      <c r="AC164" s="190">
        <f t="shared" ref="AC164:AC165" si="10">AH164/$AH$162</f>
        <v>0.14516129032258066</v>
      </c>
      <c r="AD164" s="190"/>
      <c r="AE164" s="190"/>
      <c r="AF164" s="190"/>
      <c r="AG164" s="190"/>
      <c r="AH164" s="190">
        <v>8.9999999999999998E-4</v>
      </c>
      <c r="AI164" s="190"/>
      <c r="AJ164" s="190"/>
      <c r="AK164" s="190"/>
      <c r="AL164" s="191"/>
      <c r="AM164" s="65"/>
    </row>
    <row r="165" spans="1:39" s="66" customFormat="1" ht="21.95" customHeight="1" outlineLevel="3">
      <c r="A165" s="64"/>
      <c r="B165" s="187" t="s">
        <v>320</v>
      </c>
      <c r="C165" s="188"/>
      <c r="D165" s="188"/>
      <c r="E165" s="188"/>
      <c r="F165" s="188"/>
      <c r="G165" s="188"/>
      <c r="H165" s="188"/>
      <c r="I165" s="188"/>
      <c r="J165" s="188"/>
      <c r="K165" s="189" t="s">
        <v>189</v>
      </c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  <c r="X165" s="189"/>
      <c r="Y165" s="189"/>
      <c r="Z165" s="189"/>
      <c r="AA165" s="189"/>
      <c r="AB165" s="189"/>
      <c r="AC165" s="190">
        <f t="shared" si="10"/>
        <v>4.8387096774193547E-2</v>
      </c>
      <c r="AD165" s="190"/>
      <c r="AE165" s="190"/>
      <c r="AF165" s="190"/>
      <c r="AG165" s="190"/>
      <c r="AH165" s="190">
        <v>2.9999999999999997E-4</v>
      </c>
      <c r="AI165" s="190"/>
      <c r="AJ165" s="190"/>
      <c r="AK165" s="190"/>
      <c r="AL165" s="191"/>
      <c r="AM165" s="65"/>
    </row>
    <row r="166" spans="1:39" s="60" customFormat="1" ht="21.95" customHeight="1" outlineLevel="2">
      <c r="A166" s="58"/>
      <c r="B166" s="192" t="s">
        <v>308</v>
      </c>
      <c r="C166" s="193"/>
      <c r="D166" s="193"/>
      <c r="E166" s="193"/>
      <c r="F166" s="193"/>
      <c r="G166" s="193"/>
      <c r="H166" s="193"/>
      <c r="I166" s="193"/>
      <c r="J166" s="193"/>
      <c r="K166" s="194" t="s">
        <v>220</v>
      </c>
      <c r="L166" s="194"/>
      <c r="M166" s="194"/>
      <c r="N166" s="194"/>
      <c r="O166" s="194"/>
      <c r="P166" s="194"/>
      <c r="Q166" s="194"/>
      <c r="R166" s="194"/>
      <c r="S166" s="194"/>
      <c r="T166" s="194"/>
      <c r="U166" s="194"/>
      <c r="V166" s="194"/>
      <c r="W166" s="194"/>
      <c r="X166" s="194"/>
      <c r="Y166" s="194"/>
      <c r="Z166" s="194"/>
      <c r="AA166" s="194"/>
      <c r="AB166" s="194"/>
      <c r="AC166" s="195">
        <f>AH166/AH161</f>
        <v>0.49009900990099009</v>
      </c>
      <c r="AD166" s="195"/>
      <c r="AE166" s="195"/>
      <c r="AF166" s="195"/>
      <c r="AG166" s="195"/>
      <c r="AH166" s="195">
        <f>SUM(AH167:AL169)</f>
        <v>9.8999999999999991E-3</v>
      </c>
      <c r="AI166" s="195"/>
      <c r="AJ166" s="195"/>
      <c r="AK166" s="195"/>
      <c r="AL166" s="196"/>
      <c r="AM166" s="59"/>
    </row>
    <row r="167" spans="1:39" s="66" customFormat="1" ht="21.95" customHeight="1" outlineLevel="3">
      <c r="A167" s="64"/>
      <c r="B167" s="187" t="s">
        <v>314</v>
      </c>
      <c r="C167" s="188"/>
      <c r="D167" s="188"/>
      <c r="E167" s="188"/>
      <c r="F167" s="188"/>
      <c r="G167" s="188"/>
      <c r="H167" s="188"/>
      <c r="I167" s="188"/>
      <c r="J167" s="188"/>
      <c r="K167" s="189" t="s">
        <v>200</v>
      </c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  <c r="X167" s="189"/>
      <c r="Y167" s="189"/>
      <c r="Z167" s="189"/>
      <c r="AA167" s="189"/>
      <c r="AB167" s="189"/>
      <c r="AC167" s="190">
        <f>AH167/$AH$166</f>
        <v>0.80808080808080818</v>
      </c>
      <c r="AD167" s="190"/>
      <c r="AE167" s="190"/>
      <c r="AF167" s="190"/>
      <c r="AG167" s="190"/>
      <c r="AH167" s="190">
        <v>8.0000000000000002E-3</v>
      </c>
      <c r="AI167" s="190"/>
      <c r="AJ167" s="190"/>
      <c r="AK167" s="190"/>
      <c r="AL167" s="191"/>
      <c r="AM167" s="65"/>
    </row>
    <row r="168" spans="1:39" s="66" customFormat="1" ht="21.95" customHeight="1" outlineLevel="3">
      <c r="A168" s="64"/>
      <c r="B168" s="187" t="s">
        <v>321</v>
      </c>
      <c r="C168" s="188"/>
      <c r="D168" s="188"/>
      <c r="E168" s="188"/>
      <c r="F168" s="188"/>
      <c r="G168" s="188"/>
      <c r="H168" s="188"/>
      <c r="I168" s="188"/>
      <c r="J168" s="188"/>
      <c r="K168" s="189" t="s">
        <v>202</v>
      </c>
      <c r="L168" s="189"/>
      <c r="M168" s="189"/>
      <c r="N168" s="189"/>
      <c r="O168" s="189"/>
      <c r="P168" s="189"/>
      <c r="Q168" s="189"/>
      <c r="R168" s="189"/>
      <c r="S168" s="189"/>
      <c r="T168" s="189"/>
      <c r="U168" s="189"/>
      <c r="V168" s="189"/>
      <c r="W168" s="189"/>
      <c r="X168" s="189"/>
      <c r="Y168" s="189"/>
      <c r="Z168" s="189"/>
      <c r="AA168" s="189"/>
      <c r="AB168" s="189"/>
      <c r="AC168" s="190">
        <f>AH168/$AH$166</f>
        <v>0.15151515151515152</v>
      </c>
      <c r="AD168" s="190"/>
      <c r="AE168" s="190"/>
      <c r="AF168" s="190"/>
      <c r="AG168" s="190"/>
      <c r="AH168" s="190">
        <v>1.5E-3</v>
      </c>
      <c r="AI168" s="190"/>
      <c r="AJ168" s="190"/>
      <c r="AK168" s="190"/>
      <c r="AL168" s="191"/>
      <c r="AM168" s="65"/>
    </row>
    <row r="169" spans="1:39" s="66" customFormat="1" ht="21.95" customHeight="1" outlineLevel="3">
      <c r="A169" s="64"/>
      <c r="B169" s="187" t="s">
        <v>322</v>
      </c>
      <c r="C169" s="188"/>
      <c r="D169" s="188"/>
      <c r="E169" s="188"/>
      <c r="F169" s="188"/>
      <c r="G169" s="188"/>
      <c r="H169" s="188"/>
      <c r="I169" s="188"/>
      <c r="J169" s="188"/>
      <c r="K169" s="189" t="s">
        <v>189</v>
      </c>
      <c r="L169" s="189"/>
      <c r="M169" s="189"/>
      <c r="N169" s="189"/>
      <c r="O169" s="189"/>
      <c r="P169" s="189"/>
      <c r="Q169" s="189"/>
      <c r="R169" s="189"/>
      <c r="S169" s="189"/>
      <c r="T169" s="189"/>
      <c r="U169" s="189"/>
      <c r="V169" s="189"/>
      <c r="W169" s="189"/>
      <c r="X169" s="189"/>
      <c r="Y169" s="189"/>
      <c r="Z169" s="189"/>
      <c r="AA169" s="189"/>
      <c r="AB169" s="189"/>
      <c r="AC169" s="190">
        <f>AH169/$AH$166</f>
        <v>4.0404040404040407E-2</v>
      </c>
      <c r="AD169" s="190"/>
      <c r="AE169" s="190"/>
      <c r="AF169" s="190"/>
      <c r="AG169" s="190"/>
      <c r="AH169" s="190">
        <v>4.0000000000000002E-4</v>
      </c>
      <c r="AI169" s="190"/>
      <c r="AJ169" s="190"/>
      <c r="AK169" s="190"/>
      <c r="AL169" s="191"/>
      <c r="AM169" s="65"/>
    </row>
    <row r="170" spans="1:39" s="60" customFormat="1" ht="21.95" customHeight="1" outlineLevel="2">
      <c r="A170" s="58"/>
      <c r="B170" s="192" t="s">
        <v>309</v>
      </c>
      <c r="C170" s="193"/>
      <c r="D170" s="193"/>
      <c r="E170" s="193"/>
      <c r="F170" s="193"/>
      <c r="G170" s="193"/>
      <c r="H170" s="193"/>
      <c r="I170" s="193"/>
      <c r="J170" s="193"/>
      <c r="K170" s="194" t="s">
        <v>221</v>
      </c>
      <c r="L170" s="194"/>
      <c r="M170" s="194"/>
      <c r="N170" s="194"/>
      <c r="O170" s="194"/>
      <c r="P170" s="194"/>
      <c r="Q170" s="194"/>
      <c r="R170" s="194"/>
      <c r="S170" s="194"/>
      <c r="T170" s="194"/>
      <c r="U170" s="194"/>
      <c r="V170" s="194"/>
      <c r="W170" s="194"/>
      <c r="X170" s="194"/>
      <c r="Y170" s="194"/>
      <c r="Z170" s="194"/>
      <c r="AA170" s="194"/>
      <c r="AB170" s="194"/>
      <c r="AC170" s="195">
        <f>AH170/AH161</f>
        <v>0.20297029702970298</v>
      </c>
      <c r="AD170" s="195"/>
      <c r="AE170" s="195"/>
      <c r="AF170" s="195"/>
      <c r="AG170" s="195"/>
      <c r="AH170" s="195">
        <f>SUM(AH171:AL173)</f>
        <v>4.1000000000000003E-3</v>
      </c>
      <c r="AI170" s="195"/>
      <c r="AJ170" s="195"/>
      <c r="AK170" s="195"/>
      <c r="AL170" s="196"/>
      <c r="AM170" s="59"/>
    </row>
    <row r="171" spans="1:39" s="66" customFormat="1" ht="21.95" customHeight="1" outlineLevel="3">
      <c r="A171" s="64"/>
      <c r="B171" s="187" t="s">
        <v>315</v>
      </c>
      <c r="C171" s="188"/>
      <c r="D171" s="188"/>
      <c r="E171" s="188"/>
      <c r="F171" s="188"/>
      <c r="G171" s="188"/>
      <c r="H171" s="188"/>
      <c r="I171" s="188"/>
      <c r="J171" s="188"/>
      <c r="K171" s="189" t="s">
        <v>200</v>
      </c>
      <c r="L171" s="189"/>
      <c r="M171" s="189"/>
      <c r="N171" s="189"/>
      <c r="O171" s="189"/>
      <c r="P171" s="189"/>
      <c r="Q171" s="189"/>
      <c r="R171" s="189"/>
      <c r="S171" s="189"/>
      <c r="T171" s="189"/>
      <c r="U171" s="189"/>
      <c r="V171" s="189"/>
      <c r="W171" s="189"/>
      <c r="X171" s="189"/>
      <c r="Y171" s="189"/>
      <c r="Z171" s="189"/>
      <c r="AA171" s="189"/>
      <c r="AB171" s="189"/>
      <c r="AC171" s="190">
        <f>AH171/$AH$170</f>
        <v>0.85365853658536583</v>
      </c>
      <c r="AD171" s="190"/>
      <c r="AE171" s="190"/>
      <c r="AF171" s="190"/>
      <c r="AG171" s="190"/>
      <c r="AH171" s="190">
        <v>3.5000000000000001E-3</v>
      </c>
      <c r="AI171" s="190"/>
      <c r="AJ171" s="190"/>
      <c r="AK171" s="190"/>
      <c r="AL171" s="191"/>
      <c r="AM171" s="65"/>
    </row>
    <row r="172" spans="1:39" s="66" customFormat="1" ht="21.95" customHeight="1" outlineLevel="3">
      <c r="A172" s="64"/>
      <c r="B172" s="187" t="s">
        <v>323</v>
      </c>
      <c r="C172" s="188"/>
      <c r="D172" s="188"/>
      <c r="E172" s="188"/>
      <c r="F172" s="188"/>
      <c r="G172" s="188"/>
      <c r="H172" s="188"/>
      <c r="I172" s="188"/>
      <c r="J172" s="188"/>
      <c r="K172" s="189" t="s">
        <v>202</v>
      </c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89"/>
      <c r="W172" s="189"/>
      <c r="X172" s="189"/>
      <c r="Y172" s="189"/>
      <c r="Z172" s="189"/>
      <c r="AA172" s="189"/>
      <c r="AB172" s="189"/>
      <c r="AC172" s="190">
        <f t="shared" ref="AC172:AC173" si="11">AH172/$AH$170</f>
        <v>9.7560975609756101E-2</v>
      </c>
      <c r="AD172" s="190"/>
      <c r="AE172" s="190"/>
      <c r="AF172" s="190"/>
      <c r="AG172" s="190"/>
      <c r="AH172" s="190">
        <v>4.0000000000000002E-4</v>
      </c>
      <c r="AI172" s="190"/>
      <c r="AJ172" s="190"/>
      <c r="AK172" s="190"/>
      <c r="AL172" s="191"/>
      <c r="AM172" s="65"/>
    </row>
    <row r="173" spans="1:39" s="66" customFormat="1" ht="21.95" customHeight="1" outlineLevel="3">
      <c r="A173" s="64"/>
      <c r="B173" s="187" t="s">
        <v>324</v>
      </c>
      <c r="C173" s="188"/>
      <c r="D173" s="188"/>
      <c r="E173" s="188"/>
      <c r="F173" s="188"/>
      <c r="G173" s="188"/>
      <c r="H173" s="188"/>
      <c r="I173" s="188"/>
      <c r="J173" s="188"/>
      <c r="K173" s="189" t="s">
        <v>189</v>
      </c>
      <c r="L173" s="189"/>
      <c r="M173" s="189"/>
      <c r="N173" s="189"/>
      <c r="O173" s="189"/>
      <c r="P173" s="189"/>
      <c r="Q173" s="189"/>
      <c r="R173" s="189"/>
      <c r="S173" s="189"/>
      <c r="T173" s="189"/>
      <c r="U173" s="189"/>
      <c r="V173" s="189"/>
      <c r="W173" s="189"/>
      <c r="X173" s="189"/>
      <c r="Y173" s="189"/>
      <c r="Z173" s="189"/>
      <c r="AA173" s="189"/>
      <c r="AB173" s="189"/>
      <c r="AC173" s="190">
        <f t="shared" si="11"/>
        <v>4.878048780487805E-2</v>
      </c>
      <c r="AD173" s="190"/>
      <c r="AE173" s="190"/>
      <c r="AF173" s="190"/>
      <c r="AG173" s="190"/>
      <c r="AH173" s="190">
        <v>2.0000000000000001E-4</v>
      </c>
      <c r="AI173" s="190"/>
      <c r="AJ173" s="190"/>
      <c r="AK173" s="190"/>
      <c r="AL173" s="191"/>
      <c r="AM173" s="65"/>
    </row>
    <row r="174" spans="1:39" s="60" customFormat="1" ht="21.95" customHeight="1" outlineLevel="1">
      <c r="A174" s="58"/>
      <c r="B174" s="181" t="s">
        <v>254</v>
      </c>
      <c r="C174" s="182"/>
      <c r="D174" s="182"/>
      <c r="E174" s="182"/>
      <c r="F174" s="182"/>
      <c r="G174" s="182"/>
      <c r="H174" s="182"/>
      <c r="I174" s="182"/>
      <c r="J174" s="183"/>
      <c r="K174" s="184" t="s">
        <v>198</v>
      </c>
      <c r="L174" s="184"/>
      <c r="M174" s="184"/>
      <c r="N174" s="184"/>
      <c r="O174" s="184"/>
      <c r="P174" s="184"/>
      <c r="Q174" s="184"/>
      <c r="R174" s="184"/>
      <c r="S174" s="184"/>
      <c r="T174" s="184"/>
      <c r="U174" s="184"/>
      <c r="V174" s="184"/>
      <c r="W174" s="184"/>
      <c r="X174" s="184"/>
      <c r="Y174" s="184"/>
      <c r="Z174" s="184"/>
      <c r="AA174" s="184"/>
      <c r="AB174" s="184"/>
      <c r="AC174" s="185">
        <f>AH174/AH137</f>
        <v>3.937007874015748E-2</v>
      </c>
      <c r="AD174" s="185"/>
      <c r="AE174" s="185"/>
      <c r="AF174" s="185"/>
      <c r="AG174" s="185"/>
      <c r="AH174" s="185">
        <f>SUM(AH175:AL177)</f>
        <v>8.5000000000000006E-3</v>
      </c>
      <c r="AI174" s="185"/>
      <c r="AJ174" s="185"/>
      <c r="AK174" s="185"/>
      <c r="AL174" s="186"/>
      <c r="AM174" s="59"/>
    </row>
    <row r="175" spans="1:39" s="60" customFormat="1" ht="21.95" customHeight="1" outlineLevel="2">
      <c r="A175" s="58"/>
      <c r="B175" s="197" t="s">
        <v>325</v>
      </c>
      <c r="C175" s="198"/>
      <c r="D175" s="198"/>
      <c r="E175" s="198"/>
      <c r="F175" s="198"/>
      <c r="G175" s="198"/>
      <c r="H175" s="198"/>
      <c r="I175" s="198"/>
      <c r="J175" s="198"/>
      <c r="K175" s="199" t="s">
        <v>203</v>
      </c>
      <c r="L175" s="199"/>
      <c r="M175" s="199"/>
      <c r="N175" s="199"/>
      <c r="O175" s="199"/>
      <c r="P175" s="199"/>
      <c r="Q175" s="199"/>
      <c r="R175" s="199"/>
      <c r="S175" s="199"/>
      <c r="T175" s="199"/>
      <c r="U175" s="199"/>
      <c r="V175" s="199"/>
      <c r="W175" s="199"/>
      <c r="X175" s="199"/>
      <c r="Y175" s="199"/>
      <c r="Z175" s="199"/>
      <c r="AA175" s="199"/>
      <c r="AB175" s="199"/>
      <c r="AC175" s="190">
        <f>AH175/$AH$174</f>
        <v>0.52941176470588236</v>
      </c>
      <c r="AD175" s="190"/>
      <c r="AE175" s="190"/>
      <c r="AF175" s="190"/>
      <c r="AG175" s="190"/>
      <c r="AH175" s="190">
        <v>4.5000000000000005E-3</v>
      </c>
      <c r="AI175" s="190"/>
      <c r="AJ175" s="190"/>
      <c r="AK175" s="190"/>
      <c r="AL175" s="191"/>
      <c r="AM175" s="59"/>
    </row>
    <row r="176" spans="1:39" s="60" customFormat="1" ht="21.95" customHeight="1" outlineLevel="2">
      <c r="A176" s="58"/>
      <c r="B176" s="197" t="s">
        <v>326</v>
      </c>
      <c r="C176" s="198"/>
      <c r="D176" s="198"/>
      <c r="E176" s="198"/>
      <c r="F176" s="198"/>
      <c r="G176" s="198"/>
      <c r="H176" s="198"/>
      <c r="I176" s="198"/>
      <c r="J176" s="198"/>
      <c r="K176" s="199" t="s">
        <v>190</v>
      </c>
      <c r="L176" s="199"/>
      <c r="M176" s="199"/>
      <c r="N176" s="199"/>
      <c r="O176" s="199"/>
      <c r="P176" s="199"/>
      <c r="Q176" s="199"/>
      <c r="R176" s="199"/>
      <c r="S176" s="199"/>
      <c r="T176" s="199"/>
      <c r="U176" s="199"/>
      <c r="V176" s="199"/>
      <c r="W176" s="199"/>
      <c r="X176" s="199"/>
      <c r="Y176" s="199"/>
      <c r="Z176" s="199"/>
      <c r="AA176" s="199"/>
      <c r="AB176" s="199"/>
      <c r="AC176" s="190">
        <f t="shared" ref="AC176:AC177" si="12">AH176/$AH$174</f>
        <v>0.29411764705882354</v>
      </c>
      <c r="AD176" s="190"/>
      <c r="AE176" s="190"/>
      <c r="AF176" s="190"/>
      <c r="AG176" s="190"/>
      <c r="AH176" s="190">
        <v>2.5000000000000001E-3</v>
      </c>
      <c r="AI176" s="190"/>
      <c r="AJ176" s="190"/>
      <c r="AK176" s="190"/>
      <c r="AL176" s="191"/>
      <c r="AM176" s="59"/>
    </row>
    <row r="177" spans="1:39" s="60" customFormat="1" ht="21.95" customHeight="1" outlineLevel="2">
      <c r="A177" s="58"/>
      <c r="B177" s="197" t="s">
        <v>327</v>
      </c>
      <c r="C177" s="198"/>
      <c r="D177" s="198"/>
      <c r="E177" s="198"/>
      <c r="F177" s="198"/>
      <c r="G177" s="198"/>
      <c r="H177" s="198"/>
      <c r="I177" s="198"/>
      <c r="J177" s="198"/>
      <c r="K177" s="199" t="s">
        <v>204</v>
      </c>
      <c r="L177" s="199"/>
      <c r="M177" s="199"/>
      <c r="N177" s="199"/>
      <c r="O177" s="199"/>
      <c r="P177" s="199"/>
      <c r="Q177" s="199"/>
      <c r="R177" s="199"/>
      <c r="S177" s="199"/>
      <c r="T177" s="199"/>
      <c r="U177" s="199"/>
      <c r="V177" s="199"/>
      <c r="W177" s="199"/>
      <c r="X177" s="199"/>
      <c r="Y177" s="199"/>
      <c r="Z177" s="199"/>
      <c r="AA177" s="199"/>
      <c r="AB177" s="199"/>
      <c r="AC177" s="190">
        <f t="shared" si="12"/>
        <v>0.1764705882352941</v>
      </c>
      <c r="AD177" s="190"/>
      <c r="AE177" s="190"/>
      <c r="AF177" s="190"/>
      <c r="AG177" s="190"/>
      <c r="AH177" s="190">
        <v>1.5E-3</v>
      </c>
      <c r="AI177" s="190"/>
      <c r="AJ177" s="190"/>
      <c r="AK177" s="190"/>
      <c r="AL177" s="191"/>
      <c r="AM177" s="59"/>
    </row>
    <row r="178" spans="1:39" s="60" customFormat="1" ht="21.95" customHeight="1" outlineLevel="1">
      <c r="A178" s="58"/>
      <c r="B178" s="181" t="s">
        <v>255</v>
      </c>
      <c r="C178" s="182"/>
      <c r="D178" s="182"/>
      <c r="E178" s="182"/>
      <c r="F178" s="182"/>
      <c r="G178" s="182"/>
      <c r="H178" s="182"/>
      <c r="I178" s="182"/>
      <c r="J178" s="183"/>
      <c r="K178" s="184" t="s">
        <v>199</v>
      </c>
      <c r="L178" s="184"/>
      <c r="M178" s="184"/>
      <c r="N178" s="184"/>
      <c r="O178" s="184"/>
      <c r="P178" s="184"/>
      <c r="Q178" s="184"/>
      <c r="R178" s="184"/>
      <c r="S178" s="184"/>
      <c r="T178" s="184"/>
      <c r="U178" s="184"/>
      <c r="V178" s="184"/>
      <c r="W178" s="184"/>
      <c r="X178" s="184"/>
      <c r="Y178" s="184"/>
      <c r="Z178" s="184"/>
      <c r="AA178" s="184"/>
      <c r="AB178" s="184"/>
      <c r="AC178" s="185">
        <f>AH178/AH137</f>
        <v>0.62528948587308941</v>
      </c>
      <c r="AD178" s="185"/>
      <c r="AE178" s="185"/>
      <c r="AF178" s="185"/>
      <c r="AG178" s="185"/>
      <c r="AH178" s="185">
        <f>AH179+AH182+AH185</f>
        <v>0.13500000000000001</v>
      </c>
      <c r="AI178" s="185"/>
      <c r="AJ178" s="185"/>
      <c r="AK178" s="185"/>
      <c r="AL178" s="186"/>
      <c r="AM178" s="59"/>
    </row>
    <row r="179" spans="1:39" s="60" customFormat="1" ht="21.95" customHeight="1" outlineLevel="2">
      <c r="A179" s="58"/>
      <c r="B179" s="192" t="s">
        <v>328</v>
      </c>
      <c r="C179" s="193"/>
      <c r="D179" s="193"/>
      <c r="E179" s="193"/>
      <c r="F179" s="193"/>
      <c r="G179" s="193"/>
      <c r="H179" s="193"/>
      <c r="I179" s="193"/>
      <c r="J179" s="193"/>
      <c r="K179" s="194" t="s">
        <v>219</v>
      </c>
      <c r="L179" s="194"/>
      <c r="M179" s="194"/>
      <c r="N179" s="194"/>
      <c r="O179" s="194"/>
      <c r="P179" s="194"/>
      <c r="Q179" s="194"/>
      <c r="R179" s="194"/>
      <c r="S179" s="194"/>
      <c r="T179" s="194"/>
      <c r="U179" s="194"/>
      <c r="V179" s="194"/>
      <c r="W179" s="194"/>
      <c r="X179" s="194"/>
      <c r="Y179" s="194"/>
      <c r="Z179" s="194"/>
      <c r="AA179" s="194"/>
      <c r="AB179" s="194"/>
      <c r="AC179" s="195">
        <f>AH179/AH178</f>
        <v>0.37037037037037035</v>
      </c>
      <c r="AD179" s="195"/>
      <c r="AE179" s="195"/>
      <c r="AF179" s="195"/>
      <c r="AG179" s="195"/>
      <c r="AH179" s="195">
        <f>SUM(AH180:AL181)</f>
        <v>0.05</v>
      </c>
      <c r="AI179" s="195"/>
      <c r="AJ179" s="195"/>
      <c r="AK179" s="195"/>
      <c r="AL179" s="196"/>
      <c r="AM179" s="59"/>
    </row>
    <row r="180" spans="1:39" s="60" customFormat="1" ht="21.95" customHeight="1" outlineLevel="3">
      <c r="A180" s="58"/>
      <c r="B180" s="187" t="s">
        <v>331</v>
      </c>
      <c r="C180" s="188"/>
      <c r="D180" s="188"/>
      <c r="E180" s="188"/>
      <c r="F180" s="188"/>
      <c r="G180" s="188"/>
      <c r="H180" s="188"/>
      <c r="I180" s="188"/>
      <c r="J180" s="188"/>
      <c r="K180" s="189" t="s">
        <v>205</v>
      </c>
      <c r="L180" s="189"/>
      <c r="M180" s="189"/>
      <c r="N180" s="189"/>
      <c r="O180" s="189"/>
      <c r="P180" s="189"/>
      <c r="Q180" s="189"/>
      <c r="R180" s="189"/>
      <c r="S180" s="189"/>
      <c r="T180" s="189"/>
      <c r="U180" s="189"/>
      <c r="V180" s="189"/>
      <c r="W180" s="189"/>
      <c r="X180" s="189"/>
      <c r="Y180" s="189"/>
      <c r="Z180" s="189"/>
      <c r="AA180" s="189"/>
      <c r="AB180" s="189"/>
      <c r="AC180" s="190">
        <f>AH180/AH179</f>
        <v>0.70000000000000007</v>
      </c>
      <c r="AD180" s="190"/>
      <c r="AE180" s="190"/>
      <c r="AF180" s="190"/>
      <c r="AG180" s="190"/>
      <c r="AH180" s="190">
        <v>3.5000000000000003E-2</v>
      </c>
      <c r="AI180" s="190"/>
      <c r="AJ180" s="190"/>
      <c r="AK180" s="190"/>
      <c r="AL180" s="191"/>
      <c r="AM180" s="59"/>
    </row>
    <row r="181" spans="1:39" s="60" customFormat="1" ht="21.95" customHeight="1" outlineLevel="3">
      <c r="A181" s="58"/>
      <c r="B181" s="187" t="s">
        <v>334</v>
      </c>
      <c r="C181" s="188"/>
      <c r="D181" s="188"/>
      <c r="E181" s="188"/>
      <c r="F181" s="188"/>
      <c r="G181" s="188"/>
      <c r="H181" s="188"/>
      <c r="I181" s="188"/>
      <c r="J181" s="188"/>
      <c r="K181" s="189" t="s">
        <v>206</v>
      </c>
      <c r="L181" s="189"/>
      <c r="M181" s="189"/>
      <c r="N181" s="189"/>
      <c r="O181" s="189"/>
      <c r="P181" s="189"/>
      <c r="Q181" s="189"/>
      <c r="R181" s="189"/>
      <c r="S181" s="189"/>
      <c r="T181" s="189"/>
      <c r="U181" s="189"/>
      <c r="V181" s="189"/>
      <c r="W181" s="189"/>
      <c r="X181" s="189"/>
      <c r="Y181" s="189"/>
      <c r="Z181" s="189"/>
      <c r="AA181" s="189"/>
      <c r="AB181" s="189"/>
      <c r="AC181" s="190">
        <f>AH181/AH179</f>
        <v>0.3</v>
      </c>
      <c r="AD181" s="190"/>
      <c r="AE181" s="190"/>
      <c r="AF181" s="190"/>
      <c r="AG181" s="190"/>
      <c r="AH181" s="190">
        <v>1.4999999999999999E-2</v>
      </c>
      <c r="AI181" s="190"/>
      <c r="AJ181" s="190"/>
      <c r="AK181" s="190"/>
      <c r="AL181" s="191"/>
      <c r="AM181" s="59"/>
    </row>
    <row r="182" spans="1:39" s="60" customFormat="1" ht="21.95" customHeight="1" outlineLevel="2">
      <c r="A182" s="58"/>
      <c r="B182" s="192" t="s">
        <v>329</v>
      </c>
      <c r="C182" s="193"/>
      <c r="D182" s="193"/>
      <c r="E182" s="193"/>
      <c r="F182" s="193"/>
      <c r="G182" s="193"/>
      <c r="H182" s="193"/>
      <c r="I182" s="193"/>
      <c r="J182" s="193"/>
      <c r="K182" s="194" t="s">
        <v>220</v>
      </c>
      <c r="L182" s="194"/>
      <c r="M182" s="194"/>
      <c r="N182" s="194"/>
      <c r="O182" s="194"/>
      <c r="P182" s="194"/>
      <c r="Q182" s="194"/>
      <c r="R182" s="194"/>
      <c r="S182" s="194"/>
      <c r="T182" s="194"/>
      <c r="U182" s="194"/>
      <c r="V182" s="194"/>
      <c r="W182" s="194"/>
      <c r="X182" s="194"/>
      <c r="Y182" s="194"/>
      <c r="Z182" s="194"/>
      <c r="AA182" s="194"/>
      <c r="AB182" s="194"/>
      <c r="AC182" s="195">
        <f>AH182/AH178</f>
        <v>0.37037037037037035</v>
      </c>
      <c r="AD182" s="195"/>
      <c r="AE182" s="195"/>
      <c r="AF182" s="195"/>
      <c r="AG182" s="195"/>
      <c r="AH182" s="195">
        <f>SUM(AH183:AL184)</f>
        <v>0.05</v>
      </c>
      <c r="AI182" s="195"/>
      <c r="AJ182" s="195"/>
      <c r="AK182" s="195"/>
      <c r="AL182" s="196"/>
      <c r="AM182" s="59"/>
    </row>
    <row r="183" spans="1:39" s="60" customFormat="1" ht="21.95" customHeight="1" outlineLevel="3">
      <c r="A183" s="58"/>
      <c r="B183" s="187" t="s">
        <v>332</v>
      </c>
      <c r="C183" s="188"/>
      <c r="D183" s="188"/>
      <c r="E183" s="188"/>
      <c r="F183" s="188"/>
      <c r="G183" s="188"/>
      <c r="H183" s="188"/>
      <c r="I183" s="188"/>
      <c r="J183" s="188"/>
      <c r="K183" s="189" t="s">
        <v>205</v>
      </c>
      <c r="L183" s="189"/>
      <c r="M183" s="189"/>
      <c r="N183" s="189"/>
      <c r="O183" s="189"/>
      <c r="P183" s="189"/>
      <c r="Q183" s="189"/>
      <c r="R183" s="189"/>
      <c r="S183" s="189"/>
      <c r="T183" s="189"/>
      <c r="U183" s="189"/>
      <c r="V183" s="189"/>
      <c r="W183" s="189"/>
      <c r="X183" s="189"/>
      <c r="Y183" s="189"/>
      <c r="Z183" s="189"/>
      <c r="AA183" s="189"/>
      <c r="AB183" s="189"/>
      <c r="AC183" s="190">
        <f>AH183/AH182</f>
        <v>0.70000000000000007</v>
      </c>
      <c r="AD183" s="190"/>
      <c r="AE183" s="190"/>
      <c r="AF183" s="190"/>
      <c r="AG183" s="190"/>
      <c r="AH183" s="190">
        <v>3.5000000000000003E-2</v>
      </c>
      <c r="AI183" s="190"/>
      <c r="AJ183" s="190"/>
      <c r="AK183" s="190"/>
      <c r="AL183" s="191"/>
      <c r="AM183" s="59"/>
    </row>
    <row r="184" spans="1:39" s="60" customFormat="1" ht="21.95" customHeight="1" outlineLevel="3">
      <c r="A184" s="58"/>
      <c r="B184" s="187" t="s">
        <v>335</v>
      </c>
      <c r="C184" s="188"/>
      <c r="D184" s="188"/>
      <c r="E184" s="188"/>
      <c r="F184" s="188"/>
      <c r="G184" s="188"/>
      <c r="H184" s="188"/>
      <c r="I184" s="188"/>
      <c r="J184" s="188"/>
      <c r="K184" s="189" t="s">
        <v>206</v>
      </c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90">
        <f>AH184/AH182</f>
        <v>0.3</v>
      </c>
      <c r="AD184" s="190"/>
      <c r="AE184" s="190"/>
      <c r="AF184" s="190"/>
      <c r="AG184" s="190"/>
      <c r="AH184" s="190">
        <v>1.4999999999999999E-2</v>
      </c>
      <c r="AI184" s="190"/>
      <c r="AJ184" s="190"/>
      <c r="AK184" s="190"/>
      <c r="AL184" s="191"/>
      <c r="AM184" s="59"/>
    </row>
    <row r="185" spans="1:39" s="60" customFormat="1" ht="21.95" customHeight="1" outlineLevel="2">
      <c r="A185" s="58"/>
      <c r="B185" s="192" t="s">
        <v>330</v>
      </c>
      <c r="C185" s="193"/>
      <c r="D185" s="193"/>
      <c r="E185" s="193"/>
      <c r="F185" s="193"/>
      <c r="G185" s="193"/>
      <c r="H185" s="193"/>
      <c r="I185" s="193"/>
      <c r="J185" s="193"/>
      <c r="K185" s="194" t="s">
        <v>221</v>
      </c>
      <c r="L185" s="194"/>
      <c r="M185" s="194"/>
      <c r="N185" s="194"/>
      <c r="O185" s="194"/>
      <c r="P185" s="194"/>
      <c r="Q185" s="194"/>
      <c r="R185" s="194"/>
      <c r="S185" s="194"/>
      <c r="T185" s="194"/>
      <c r="U185" s="194"/>
      <c r="V185" s="194"/>
      <c r="W185" s="194"/>
      <c r="X185" s="194"/>
      <c r="Y185" s="194"/>
      <c r="Z185" s="194"/>
      <c r="AA185" s="194"/>
      <c r="AB185" s="194"/>
      <c r="AC185" s="195">
        <f>AH185/AH178</f>
        <v>0.25925925925925924</v>
      </c>
      <c r="AD185" s="195"/>
      <c r="AE185" s="195"/>
      <c r="AF185" s="195"/>
      <c r="AG185" s="195"/>
      <c r="AH185" s="195">
        <f>SUM(AH186:AL187)</f>
        <v>3.5000000000000003E-2</v>
      </c>
      <c r="AI185" s="195"/>
      <c r="AJ185" s="195"/>
      <c r="AK185" s="195"/>
      <c r="AL185" s="196"/>
      <c r="AM185" s="59"/>
    </row>
    <row r="186" spans="1:39" s="60" customFormat="1" ht="21.95" customHeight="1" outlineLevel="3">
      <c r="A186" s="58"/>
      <c r="B186" s="187" t="s">
        <v>333</v>
      </c>
      <c r="C186" s="188"/>
      <c r="D186" s="188"/>
      <c r="E186" s="188"/>
      <c r="F186" s="188"/>
      <c r="G186" s="188"/>
      <c r="H186" s="188"/>
      <c r="I186" s="188"/>
      <c r="J186" s="188"/>
      <c r="K186" s="189" t="s">
        <v>205</v>
      </c>
      <c r="L186" s="189"/>
      <c r="M186" s="189"/>
      <c r="N186" s="189"/>
      <c r="O186" s="189"/>
      <c r="P186" s="189"/>
      <c r="Q186" s="189"/>
      <c r="R186" s="189"/>
      <c r="S186" s="189"/>
      <c r="T186" s="189"/>
      <c r="U186" s="189"/>
      <c r="V186" s="189"/>
      <c r="W186" s="189"/>
      <c r="X186" s="189"/>
      <c r="Y186" s="189"/>
      <c r="Z186" s="189"/>
      <c r="AA186" s="189"/>
      <c r="AB186" s="189"/>
      <c r="AC186" s="190">
        <f>AH186/AH185</f>
        <v>0.7142857142857143</v>
      </c>
      <c r="AD186" s="190"/>
      <c r="AE186" s="190"/>
      <c r="AF186" s="190"/>
      <c r="AG186" s="190"/>
      <c r="AH186" s="190">
        <v>2.5000000000000001E-2</v>
      </c>
      <c r="AI186" s="190"/>
      <c r="AJ186" s="190"/>
      <c r="AK186" s="190"/>
      <c r="AL186" s="191"/>
      <c r="AM186" s="59"/>
    </row>
    <row r="187" spans="1:39" s="60" customFormat="1" ht="21.95" customHeight="1" outlineLevel="3">
      <c r="A187" s="58"/>
      <c r="B187" s="187" t="s">
        <v>336</v>
      </c>
      <c r="C187" s="188"/>
      <c r="D187" s="188"/>
      <c r="E187" s="188"/>
      <c r="F187" s="188"/>
      <c r="G187" s="188"/>
      <c r="H187" s="188"/>
      <c r="I187" s="188"/>
      <c r="J187" s="188"/>
      <c r="K187" s="189" t="s">
        <v>206</v>
      </c>
      <c r="L187" s="189"/>
      <c r="M187" s="189"/>
      <c r="N187" s="189"/>
      <c r="O187" s="189"/>
      <c r="P187" s="189"/>
      <c r="Q187" s="189"/>
      <c r="R187" s="189"/>
      <c r="S187" s="189"/>
      <c r="T187" s="189"/>
      <c r="U187" s="189"/>
      <c r="V187" s="189"/>
      <c r="W187" s="189"/>
      <c r="X187" s="189"/>
      <c r="Y187" s="189"/>
      <c r="Z187" s="189"/>
      <c r="AA187" s="189"/>
      <c r="AB187" s="189"/>
      <c r="AC187" s="190">
        <f>AH187/AH185</f>
        <v>0.2857142857142857</v>
      </c>
      <c r="AD187" s="190"/>
      <c r="AE187" s="190"/>
      <c r="AF187" s="190"/>
      <c r="AG187" s="190"/>
      <c r="AH187" s="190">
        <v>0.01</v>
      </c>
      <c r="AI187" s="190"/>
      <c r="AJ187" s="190"/>
      <c r="AK187" s="190"/>
      <c r="AL187" s="191"/>
      <c r="AM187" s="59"/>
    </row>
    <row r="188" spans="1:39" ht="21.95" customHeight="1">
      <c r="A188" s="23"/>
      <c r="B188" s="200">
        <v>1.6</v>
      </c>
      <c r="C188" s="201"/>
      <c r="D188" s="201"/>
      <c r="E188" s="201"/>
      <c r="F188" s="201"/>
      <c r="G188" s="201"/>
      <c r="H188" s="201"/>
      <c r="I188" s="201"/>
      <c r="J188" s="201"/>
      <c r="K188" s="202" t="s">
        <v>123</v>
      </c>
      <c r="L188" s="202"/>
      <c r="M188" s="202"/>
      <c r="N188" s="202"/>
      <c r="O188" s="202"/>
      <c r="P188" s="202"/>
      <c r="Q188" s="202"/>
      <c r="R188" s="202"/>
      <c r="S188" s="202"/>
      <c r="T188" s="202"/>
      <c r="U188" s="202"/>
      <c r="V188" s="202"/>
      <c r="W188" s="202"/>
      <c r="X188" s="202"/>
      <c r="Y188" s="202"/>
      <c r="Z188" s="202"/>
      <c r="AA188" s="202"/>
      <c r="AB188" s="202"/>
      <c r="AC188" s="203">
        <f>AH188/AH11</f>
        <v>2.4975624390609765E-2</v>
      </c>
      <c r="AD188" s="203"/>
      <c r="AE188" s="203"/>
      <c r="AF188" s="203"/>
      <c r="AG188" s="203"/>
      <c r="AH188" s="203">
        <f>AH189+AH198+AH207</f>
        <v>2.4975000000000001E-2</v>
      </c>
      <c r="AI188" s="203"/>
      <c r="AJ188" s="203"/>
      <c r="AK188" s="203"/>
      <c r="AL188" s="204"/>
      <c r="AM188" s="57"/>
    </row>
    <row r="189" spans="1:39" s="60" customFormat="1" ht="21.95" customHeight="1" outlineLevel="1">
      <c r="A189" s="58"/>
      <c r="B189" s="181" t="s">
        <v>224</v>
      </c>
      <c r="C189" s="182"/>
      <c r="D189" s="182"/>
      <c r="E189" s="182"/>
      <c r="F189" s="182"/>
      <c r="G189" s="182"/>
      <c r="H189" s="182"/>
      <c r="I189" s="182"/>
      <c r="J189" s="183"/>
      <c r="K189" s="184" t="s">
        <v>219</v>
      </c>
      <c r="L189" s="184"/>
      <c r="M189" s="184"/>
      <c r="N189" s="184"/>
      <c r="O189" s="184"/>
      <c r="P189" s="184"/>
      <c r="Q189" s="184"/>
      <c r="R189" s="184"/>
      <c r="S189" s="184"/>
      <c r="T189" s="184"/>
      <c r="U189" s="184"/>
      <c r="V189" s="184"/>
      <c r="W189" s="184"/>
      <c r="X189" s="184"/>
      <c r="Y189" s="184"/>
      <c r="Z189" s="184"/>
      <c r="AA189" s="184"/>
      <c r="AB189" s="184"/>
      <c r="AC189" s="185">
        <f>AH189/AH188</f>
        <v>0.34434434434434436</v>
      </c>
      <c r="AD189" s="185"/>
      <c r="AE189" s="185"/>
      <c r="AF189" s="185"/>
      <c r="AG189" s="185"/>
      <c r="AH189" s="185">
        <f>SUM(AH190:AL197)</f>
        <v>8.6E-3</v>
      </c>
      <c r="AI189" s="185"/>
      <c r="AJ189" s="185"/>
      <c r="AK189" s="185"/>
      <c r="AL189" s="186"/>
      <c r="AM189" s="59"/>
    </row>
    <row r="190" spans="1:39" s="66" customFormat="1" ht="21.95" customHeight="1" outlineLevel="2">
      <c r="A190" s="64"/>
      <c r="B190" s="197" t="s">
        <v>227</v>
      </c>
      <c r="C190" s="198"/>
      <c r="D190" s="198"/>
      <c r="E190" s="198"/>
      <c r="F190" s="198"/>
      <c r="G190" s="198"/>
      <c r="H190" s="198"/>
      <c r="I190" s="198"/>
      <c r="J190" s="198"/>
      <c r="K190" s="199" t="s">
        <v>222</v>
      </c>
      <c r="L190" s="199"/>
      <c r="M190" s="199"/>
      <c r="N190" s="199"/>
      <c r="O190" s="199"/>
      <c r="P190" s="199"/>
      <c r="Q190" s="199"/>
      <c r="R190" s="199"/>
      <c r="S190" s="199"/>
      <c r="T190" s="199"/>
      <c r="U190" s="199"/>
      <c r="V190" s="199"/>
      <c r="W190" s="199"/>
      <c r="X190" s="199"/>
      <c r="Y190" s="199"/>
      <c r="Z190" s="199"/>
      <c r="AA190" s="199"/>
      <c r="AB190" s="199"/>
      <c r="AC190" s="190">
        <f>AH190/$AH$189</f>
        <v>0.13081395348837208</v>
      </c>
      <c r="AD190" s="190"/>
      <c r="AE190" s="190"/>
      <c r="AF190" s="190"/>
      <c r="AG190" s="190"/>
      <c r="AH190" s="190">
        <v>1.1249999999999999E-3</v>
      </c>
      <c r="AI190" s="190"/>
      <c r="AJ190" s="190"/>
      <c r="AK190" s="190"/>
      <c r="AL190" s="191"/>
      <c r="AM190" s="65"/>
    </row>
    <row r="191" spans="1:39" s="66" customFormat="1" ht="21.95" customHeight="1" outlineLevel="2">
      <c r="A191" s="64"/>
      <c r="B191" s="197" t="s">
        <v>228</v>
      </c>
      <c r="C191" s="198"/>
      <c r="D191" s="198"/>
      <c r="E191" s="198"/>
      <c r="F191" s="198"/>
      <c r="G191" s="198"/>
      <c r="H191" s="198"/>
      <c r="I191" s="198"/>
      <c r="J191" s="198"/>
      <c r="K191" s="199" t="s">
        <v>211</v>
      </c>
      <c r="L191" s="199"/>
      <c r="M191" s="199"/>
      <c r="N191" s="199"/>
      <c r="O191" s="199"/>
      <c r="P191" s="199"/>
      <c r="Q191" s="199"/>
      <c r="R191" s="199"/>
      <c r="S191" s="199"/>
      <c r="T191" s="199"/>
      <c r="U191" s="199"/>
      <c r="V191" s="199"/>
      <c r="W191" s="199"/>
      <c r="X191" s="199"/>
      <c r="Y191" s="199"/>
      <c r="Z191" s="199"/>
      <c r="AA191" s="199"/>
      <c r="AB191" s="199"/>
      <c r="AC191" s="190">
        <f t="shared" ref="AC191:AC197" si="13">AH191/$AH$189</f>
        <v>0.13081395348837208</v>
      </c>
      <c r="AD191" s="190"/>
      <c r="AE191" s="190"/>
      <c r="AF191" s="190"/>
      <c r="AG191" s="190"/>
      <c r="AH191" s="190">
        <v>1.1249999999999999E-3</v>
      </c>
      <c r="AI191" s="190"/>
      <c r="AJ191" s="190"/>
      <c r="AK191" s="190"/>
      <c r="AL191" s="191"/>
      <c r="AM191" s="65"/>
    </row>
    <row r="192" spans="1:39" s="66" customFormat="1" ht="21.95" customHeight="1" outlineLevel="2">
      <c r="A192" s="64"/>
      <c r="B192" s="197" t="s">
        <v>229</v>
      </c>
      <c r="C192" s="198"/>
      <c r="D192" s="198"/>
      <c r="E192" s="198"/>
      <c r="F192" s="198"/>
      <c r="G192" s="198"/>
      <c r="H192" s="198"/>
      <c r="I192" s="198"/>
      <c r="J192" s="198"/>
      <c r="K192" s="199" t="s">
        <v>212</v>
      </c>
      <c r="L192" s="199"/>
      <c r="M192" s="199"/>
      <c r="N192" s="199"/>
      <c r="O192" s="199"/>
      <c r="P192" s="199"/>
      <c r="Q192" s="199"/>
      <c r="R192" s="199"/>
      <c r="S192" s="199"/>
      <c r="T192" s="199"/>
      <c r="U192" s="199"/>
      <c r="V192" s="199"/>
      <c r="W192" s="199"/>
      <c r="X192" s="199"/>
      <c r="Y192" s="199"/>
      <c r="Z192" s="199"/>
      <c r="AA192" s="199"/>
      <c r="AB192" s="199"/>
      <c r="AC192" s="190">
        <f t="shared" si="13"/>
        <v>0.26162790697674415</v>
      </c>
      <c r="AD192" s="190"/>
      <c r="AE192" s="190"/>
      <c r="AF192" s="190"/>
      <c r="AG192" s="190"/>
      <c r="AH192" s="190">
        <v>2.2499999999999998E-3</v>
      </c>
      <c r="AI192" s="190"/>
      <c r="AJ192" s="190"/>
      <c r="AK192" s="190"/>
      <c r="AL192" s="191"/>
      <c r="AM192" s="65"/>
    </row>
    <row r="193" spans="1:39" s="66" customFormat="1" ht="21.95" customHeight="1" outlineLevel="2">
      <c r="A193" s="64"/>
      <c r="B193" s="197" t="s">
        <v>230</v>
      </c>
      <c r="C193" s="198"/>
      <c r="D193" s="198"/>
      <c r="E193" s="198"/>
      <c r="F193" s="198"/>
      <c r="G193" s="198"/>
      <c r="H193" s="198"/>
      <c r="I193" s="198"/>
      <c r="J193" s="198"/>
      <c r="K193" s="199" t="s">
        <v>213</v>
      </c>
      <c r="L193" s="199"/>
      <c r="M193" s="199"/>
      <c r="N193" s="199"/>
      <c r="O193" s="199"/>
      <c r="P193" s="199"/>
      <c r="Q193" s="199"/>
      <c r="R193" s="199"/>
      <c r="S193" s="199"/>
      <c r="T193" s="199"/>
      <c r="U193" s="199"/>
      <c r="V193" s="199"/>
      <c r="W193" s="199"/>
      <c r="X193" s="199"/>
      <c r="Y193" s="199"/>
      <c r="Z193" s="199"/>
      <c r="AA193" s="199"/>
      <c r="AB193" s="199"/>
      <c r="AC193" s="190">
        <f t="shared" si="13"/>
        <v>0.14534883720930233</v>
      </c>
      <c r="AD193" s="190"/>
      <c r="AE193" s="190"/>
      <c r="AF193" s="190"/>
      <c r="AG193" s="190"/>
      <c r="AH193" s="190">
        <v>1.25E-3</v>
      </c>
      <c r="AI193" s="190"/>
      <c r="AJ193" s="190"/>
      <c r="AK193" s="190"/>
      <c r="AL193" s="191"/>
      <c r="AM193" s="65"/>
    </row>
    <row r="194" spans="1:39" s="66" customFormat="1" ht="21.95" customHeight="1" outlineLevel="2">
      <c r="A194" s="64"/>
      <c r="B194" s="197" t="s">
        <v>231</v>
      </c>
      <c r="C194" s="198"/>
      <c r="D194" s="198"/>
      <c r="E194" s="198"/>
      <c r="F194" s="198"/>
      <c r="G194" s="198"/>
      <c r="H194" s="198"/>
      <c r="I194" s="198"/>
      <c r="J194" s="198"/>
      <c r="K194" s="199" t="s">
        <v>214</v>
      </c>
      <c r="L194" s="199"/>
      <c r="M194" s="199"/>
      <c r="N194" s="199"/>
      <c r="O194" s="199"/>
      <c r="P194" s="199"/>
      <c r="Q194" s="199"/>
      <c r="R194" s="199"/>
      <c r="S194" s="199"/>
      <c r="T194" s="199"/>
      <c r="U194" s="199"/>
      <c r="V194" s="199"/>
      <c r="W194" s="199"/>
      <c r="X194" s="199"/>
      <c r="Y194" s="199"/>
      <c r="Z194" s="199"/>
      <c r="AA194" s="199"/>
      <c r="AB194" s="199"/>
      <c r="AC194" s="190">
        <f t="shared" si="13"/>
        <v>0.1744186046511628</v>
      </c>
      <c r="AD194" s="190"/>
      <c r="AE194" s="190"/>
      <c r="AF194" s="190"/>
      <c r="AG194" s="190"/>
      <c r="AH194" s="190">
        <v>1.5E-3</v>
      </c>
      <c r="AI194" s="190"/>
      <c r="AJ194" s="190"/>
      <c r="AK194" s="190"/>
      <c r="AL194" s="191"/>
      <c r="AM194" s="65"/>
    </row>
    <row r="195" spans="1:39" s="66" customFormat="1" ht="21.95" customHeight="1" outlineLevel="2">
      <c r="A195" s="64"/>
      <c r="B195" s="197" t="s">
        <v>232</v>
      </c>
      <c r="C195" s="198"/>
      <c r="D195" s="198"/>
      <c r="E195" s="198"/>
      <c r="F195" s="198"/>
      <c r="G195" s="198"/>
      <c r="H195" s="198"/>
      <c r="I195" s="198"/>
      <c r="J195" s="198"/>
      <c r="K195" s="199" t="s">
        <v>215</v>
      </c>
      <c r="L195" s="199"/>
      <c r="M195" s="199"/>
      <c r="N195" s="199"/>
      <c r="O195" s="199"/>
      <c r="P195" s="199"/>
      <c r="Q195" s="199"/>
      <c r="R195" s="199"/>
      <c r="S195" s="199"/>
      <c r="T195" s="199"/>
      <c r="U195" s="199"/>
      <c r="V195" s="199"/>
      <c r="W195" s="199"/>
      <c r="X195" s="199"/>
      <c r="Y195" s="199"/>
      <c r="Z195" s="199"/>
      <c r="AA195" s="199"/>
      <c r="AB195" s="199"/>
      <c r="AC195" s="190">
        <f t="shared" si="13"/>
        <v>0.10465116279069767</v>
      </c>
      <c r="AD195" s="190"/>
      <c r="AE195" s="190"/>
      <c r="AF195" s="190"/>
      <c r="AG195" s="190"/>
      <c r="AH195" s="190">
        <v>8.9999999999999998E-4</v>
      </c>
      <c r="AI195" s="190"/>
      <c r="AJ195" s="190"/>
      <c r="AK195" s="190"/>
      <c r="AL195" s="191"/>
      <c r="AM195" s="65"/>
    </row>
    <row r="196" spans="1:39" s="66" customFormat="1" ht="21.95" customHeight="1" outlineLevel="2">
      <c r="A196" s="64"/>
      <c r="B196" s="197" t="s">
        <v>233</v>
      </c>
      <c r="C196" s="198"/>
      <c r="D196" s="198"/>
      <c r="E196" s="198"/>
      <c r="F196" s="198"/>
      <c r="G196" s="198"/>
      <c r="H196" s="198"/>
      <c r="I196" s="198"/>
      <c r="J196" s="198"/>
      <c r="K196" s="199" t="s">
        <v>216</v>
      </c>
      <c r="L196" s="199"/>
      <c r="M196" s="199"/>
      <c r="N196" s="199"/>
      <c r="O196" s="199"/>
      <c r="P196" s="199"/>
      <c r="Q196" s="199"/>
      <c r="R196" s="199"/>
      <c r="S196" s="199"/>
      <c r="T196" s="199"/>
      <c r="U196" s="199"/>
      <c r="V196" s="199"/>
      <c r="W196" s="199"/>
      <c r="X196" s="199"/>
      <c r="Y196" s="199"/>
      <c r="Z196" s="199"/>
      <c r="AA196" s="199"/>
      <c r="AB196" s="199"/>
      <c r="AC196" s="190">
        <f t="shared" si="13"/>
        <v>2.9069767441860465E-2</v>
      </c>
      <c r="AD196" s="190"/>
      <c r="AE196" s="190"/>
      <c r="AF196" s="190"/>
      <c r="AG196" s="190"/>
      <c r="AH196" s="190">
        <v>2.5000000000000001E-4</v>
      </c>
      <c r="AI196" s="190"/>
      <c r="AJ196" s="190"/>
      <c r="AK196" s="190"/>
      <c r="AL196" s="191"/>
      <c r="AM196" s="65"/>
    </row>
    <row r="197" spans="1:39" s="66" customFormat="1" ht="21.95" customHeight="1" outlineLevel="2">
      <c r="A197" s="64"/>
      <c r="B197" s="197" t="s">
        <v>234</v>
      </c>
      <c r="C197" s="198"/>
      <c r="D197" s="198"/>
      <c r="E197" s="198"/>
      <c r="F197" s="198"/>
      <c r="G197" s="198"/>
      <c r="H197" s="198"/>
      <c r="I197" s="198"/>
      <c r="J197" s="198"/>
      <c r="K197" s="199" t="s">
        <v>217</v>
      </c>
      <c r="L197" s="199"/>
      <c r="M197" s="199"/>
      <c r="N197" s="199"/>
      <c r="O197" s="199"/>
      <c r="P197" s="199"/>
      <c r="Q197" s="199"/>
      <c r="R197" s="199"/>
      <c r="S197" s="199"/>
      <c r="T197" s="199"/>
      <c r="U197" s="199"/>
      <c r="V197" s="199"/>
      <c r="W197" s="199"/>
      <c r="X197" s="199"/>
      <c r="Y197" s="199"/>
      <c r="Z197" s="199"/>
      <c r="AA197" s="199"/>
      <c r="AB197" s="199"/>
      <c r="AC197" s="190">
        <f t="shared" si="13"/>
        <v>2.3255813953488372E-2</v>
      </c>
      <c r="AD197" s="190"/>
      <c r="AE197" s="190"/>
      <c r="AF197" s="190"/>
      <c r="AG197" s="190"/>
      <c r="AH197" s="190">
        <v>2.0000000000000001E-4</v>
      </c>
      <c r="AI197" s="190"/>
      <c r="AJ197" s="190"/>
      <c r="AK197" s="190"/>
      <c r="AL197" s="191"/>
      <c r="AM197" s="65"/>
    </row>
    <row r="198" spans="1:39" s="60" customFormat="1" ht="21.95" customHeight="1" outlineLevel="1">
      <c r="A198" s="58"/>
      <c r="B198" s="181" t="s">
        <v>225</v>
      </c>
      <c r="C198" s="182"/>
      <c r="D198" s="182"/>
      <c r="E198" s="182"/>
      <c r="F198" s="182"/>
      <c r="G198" s="182"/>
      <c r="H198" s="182"/>
      <c r="I198" s="182"/>
      <c r="J198" s="183"/>
      <c r="K198" s="184" t="s">
        <v>220</v>
      </c>
      <c r="L198" s="184"/>
      <c r="M198" s="184"/>
      <c r="N198" s="184"/>
      <c r="O198" s="184"/>
      <c r="P198" s="184"/>
      <c r="Q198" s="184"/>
      <c r="R198" s="184"/>
      <c r="S198" s="184"/>
      <c r="T198" s="184"/>
      <c r="U198" s="184"/>
      <c r="V198" s="184"/>
      <c r="W198" s="184"/>
      <c r="X198" s="184"/>
      <c r="Y198" s="184"/>
      <c r="Z198" s="184"/>
      <c r="AA198" s="184"/>
      <c r="AB198" s="184"/>
      <c r="AC198" s="185">
        <f>AH198/AH188</f>
        <v>0.53553553553553546</v>
      </c>
      <c r="AD198" s="185"/>
      <c r="AE198" s="185"/>
      <c r="AF198" s="185"/>
      <c r="AG198" s="185"/>
      <c r="AH198" s="185">
        <f>SUM(AH199:AL206)</f>
        <v>1.3375E-2</v>
      </c>
      <c r="AI198" s="185"/>
      <c r="AJ198" s="185"/>
      <c r="AK198" s="185"/>
      <c r="AL198" s="186"/>
      <c r="AM198" s="59"/>
    </row>
    <row r="199" spans="1:39" s="66" customFormat="1" ht="21.95" customHeight="1" outlineLevel="2">
      <c r="A199" s="64"/>
      <c r="B199" s="197" t="s">
        <v>243</v>
      </c>
      <c r="C199" s="198"/>
      <c r="D199" s="198"/>
      <c r="E199" s="198"/>
      <c r="F199" s="198"/>
      <c r="G199" s="198"/>
      <c r="H199" s="198"/>
      <c r="I199" s="198"/>
      <c r="J199" s="198"/>
      <c r="K199" s="199" t="s">
        <v>222</v>
      </c>
      <c r="L199" s="199"/>
      <c r="M199" s="199"/>
      <c r="N199" s="199"/>
      <c r="O199" s="199"/>
      <c r="P199" s="199"/>
      <c r="Q199" s="199"/>
      <c r="R199" s="199"/>
      <c r="S199" s="199"/>
      <c r="T199" s="199"/>
      <c r="U199" s="199"/>
      <c r="V199" s="199"/>
      <c r="W199" s="199"/>
      <c r="X199" s="199"/>
      <c r="Y199" s="199"/>
      <c r="Z199" s="199"/>
      <c r="AA199" s="199"/>
      <c r="AB199" s="199"/>
      <c r="AC199" s="190">
        <f>AH199/$AH$198</f>
        <v>0.16822429906542055</v>
      </c>
      <c r="AD199" s="190"/>
      <c r="AE199" s="190"/>
      <c r="AF199" s="190"/>
      <c r="AG199" s="190"/>
      <c r="AH199" s="190">
        <v>2.2499999999999998E-3</v>
      </c>
      <c r="AI199" s="190"/>
      <c r="AJ199" s="190"/>
      <c r="AK199" s="190"/>
      <c r="AL199" s="191"/>
      <c r="AM199" s="65"/>
    </row>
    <row r="200" spans="1:39" s="66" customFormat="1" ht="21.95" customHeight="1" outlineLevel="2">
      <c r="A200" s="64"/>
      <c r="B200" s="197" t="s">
        <v>244</v>
      </c>
      <c r="C200" s="198"/>
      <c r="D200" s="198"/>
      <c r="E200" s="198"/>
      <c r="F200" s="198"/>
      <c r="G200" s="198"/>
      <c r="H200" s="198"/>
      <c r="I200" s="198"/>
      <c r="J200" s="198"/>
      <c r="K200" s="199" t="s">
        <v>211</v>
      </c>
      <c r="L200" s="199"/>
      <c r="M200" s="199"/>
      <c r="N200" s="199"/>
      <c r="O200" s="199"/>
      <c r="P200" s="199"/>
      <c r="Q200" s="199"/>
      <c r="R200" s="199"/>
      <c r="S200" s="199"/>
      <c r="T200" s="199"/>
      <c r="U200" s="199"/>
      <c r="V200" s="199"/>
      <c r="W200" s="199"/>
      <c r="X200" s="199"/>
      <c r="Y200" s="199"/>
      <c r="Z200" s="199"/>
      <c r="AA200" s="199"/>
      <c r="AB200" s="199"/>
      <c r="AC200" s="190">
        <f t="shared" ref="AC200:AC206" si="14">AH200/$AH$198</f>
        <v>0.19439252336448598</v>
      </c>
      <c r="AD200" s="190"/>
      <c r="AE200" s="190"/>
      <c r="AF200" s="190"/>
      <c r="AG200" s="190"/>
      <c r="AH200" s="190">
        <v>2.5999999999999999E-3</v>
      </c>
      <c r="AI200" s="190"/>
      <c r="AJ200" s="190"/>
      <c r="AK200" s="190"/>
      <c r="AL200" s="191"/>
      <c r="AM200" s="65"/>
    </row>
    <row r="201" spans="1:39" s="66" customFormat="1" ht="21.95" customHeight="1" outlineLevel="2">
      <c r="A201" s="64"/>
      <c r="B201" s="197" t="s">
        <v>245</v>
      </c>
      <c r="C201" s="198"/>
      <c r="D201" s="198"/>
      <c r="E201" s="198"/>
      <c r="F201" s="198"/>
      <c r="G201" s="198"/>
      <c r="H201" s="198"/>
      <c r="I201" s="198"/>
      <c r="J201" s="198"/>
      <c r="K201" s="199" t="s">
        <v>212</v>
      </c>
      <c r="L201" s="199"/>
      <c r="M201" s="199"/>
      <c r="N201" s="199"/>
      <c r="O201" s="199"/>
      <c r="P201" s="199"/>
      <c r="Q201" s="199"/>
      <c r="R201" s="199"/>
      <c r="S201" s="199"/>
      <c r="T201" s="199"/>
      <c r="U201" s="199"/>
      <c r="V201" s="199"/>
      <c r="W201" s="199"/>
      <c r="X201" s="199"/>
      <c r="Y201" s="199"/>
      <c r="Z201" s="199"/>
      <c r="AA201" s="199"/>
      <c r="AB201" s="199"/>
      <c r="AC201" s="190">
        <f t="shared" si="14"/>
        <v>0.22429906542056074</v>
      </c>
      <c r="AD201" s="190"/>
      <c r="AE201" s="190"/>
      <c r="AF201" s="190"/>
      <c r="AG201" s="190"/>
      <c r="AH201" s="190">
        <v>3.0000000000000001E-3</v>
      </c>
      <c r="AI201" s="190"/>
      <c r="AJ201" s="190"/>
      <c r="AK201" s="190"/>
      <c r="AL201" s="191"/>
      <c r="AM201" s="65"/>
    </row>
    <row r="202" spans="1:39" s="66" customFormat="1" ht="21.95" customHeight="1" outlineLevel="2">
      <c r="A202" s="64"/>
      <c r="B202" s="197" t="s">
        <v>246</v>
      </c>
      <c r="C202" s="198"/>
      <c r="D202" s="198"/>
      <c r="E202" s="198"/>
      <c r="F202" s="198"/>
      <c r="G202" s="198"/>
      <c r="H202" s="198"/>
      <c r="I202" s="198"/>
      <c r="J202" s="198"/>
      <c r="K202" s="199" t="s">
        <v>213</v>
      </c>
      <c r="L202" s="199"/>
      <c r="M202" s="199"/>
      <c r="N202" s="199"/>
      <c r="O202" s="199"/>
      <c r="P202" s="199"/>
      <c r="Q202" s="199"/>
      <c r="R202" s="199"/>
      <c r="S202" s="199"/>
      <c r="T202" s="199"/>
      <c r="U202" s="199"/>
      <c r="V202" s="199"/>
      <c r="W202" s="199"/>
      <c r="X202" s="199"/>
      <c r="Y202" s="199"/>
      <c r="Z202" s="199"/>
      <c r="AA202" s="199"/>
      <c r="AB202" s="199"/>
      <c r="AC202" s="190">
        <f t="shared" si="14"/>
        <v>0.11214953271028037</v>
      </c>
      <c r="AD202" s="190"/>
      <c r="AE202" s="190"/>
      <c r="AF202" s="190"/>
      <c r="AG202" s="190"/>
      <c r="AH202" s="190">
        <v>1.5E-3</v>
      </c>
      <c r="AI202" s="190"/>
      <c r="AJ202" s="190"/>
      <c r="AK202" s="190"/>
      <c r="AL202" s="191"/>
      <c r="AM202" s="65"/>
    </row>
    <row r="203" spans="1:39" s="66" customFormat="1" ht="21.95" customHeight="1" outlineLevel="2">
      <c r="A203" s="64"/>
      <c r="B203" s="197" t="s">
        <v>247</v>
      </c>
      <c r="C203" s="198"/>
      <c r="D203" s="198"/>
      <c r="E203" s="198"/>
      <c r="F203" s="198"/>
      <c r="G203" s="198"/>
      <c r="H203" s="198"/>
      <c r="I203" s="198"/>
      <c r="J203" s="198"/>
      <c r="K203" s="199" t="s">
        <v>214</v>
      </c>
      <c r="L203" s="199"/>
      <c r="M203" s="199"/>
      <c r="N203" s="199"/>
      <c r="O203" s="199"/>
      <c r="P203" s="199"/>
      <c r="Q203" s="199"/>
      <c r="R203" s="199"/>
      <c r="S203" s="199"/>
      <c r="T203" s="199"/>
      <c r="U203" s="199"/>
      <c r="V203" s="199"/>
      <c r="W203" s="199"/>
      <c r="X203" s="199"/>
      <c r="Y203" s="199"/>
      <c r="Z203" s="199"/>
      <c r="AA203" s="199"/>
      <c r="AB203" s="199"/>
      <c r="AC203" s="190">
        <f t="shared" si="14"/>
        <v>0.18691588785046731</v>
      </c>
      <c r="AD203" s="190"/>
      <c r="AE203" s="190"/>
      <c r="AF203" s="190"/>
      <c r="AG203" s="190"/>
      <c r="AH203" s="190">
        <v>2.5000000000000001E-3</v>
      </c>
      <c r="AI203" s="190"/>
      <c r="AJ203" s="190"/>
      <c r="AK203" s="190"/>
      <c r="AL203" s="191"/>
      <c r="AM203" s="65"/>
    </row>
    <row r="204" spans="1:39" s="66" customFormat="1" ht="21.95" customHeight="1" outlineLevel="2">
      <c r="A204" s="64"/>
      <c r="B204" s="197" t="s">
        <v>248</v>
      </c>
      <c r="C204" s="198"/>
      <c r="D204" s="198"/>
      <c r="E204" s="198"/>
      <c r="F204" s="198"/>
      <c r="G204" s="198"/>
      <c r="H204" s="198"/>
      <c r="I204" s="198"/>
      <c r="J204" s="198"/>
      <c r="K204" s="199" t="s">
        <v>215</v>
      </c>
      <c r="L204" s="199"/>
      <c r="M204" s="199"/>
      <c r="N204" s="199"/>
      <c r="O204" s="199"/>
      <c r="P204" s="199"/>
      <c r="Q204" s="199"/>
      <c r="R204" s="199"/>
      <c r="S204" s="199"/>
      <c r="T204" s="199"/>
      <c r="U204" s="199"/>
      <c r="V204" s="199"/>
      <c r="W204" s="199"/>
      <c r="X204" s="199"/>
      <c r="Y204" s="199"/>
      <c r="Z204" s="199"/>
      <c r="AA204" s="199"/>
      <c r="AB204" s="199"/>
      <c r="AC204" s="190">
        <f t="shared" si="14"/>
        <v>7.4766355140186924E-2</v>
      </c>
      <c r="AD204" s="190"/>
      <c r="AE204" s="190"/>
      <c r="AF204" s="190"/>
      <c r="AG204" s="190"/>
      <c r="AH204" s="190">
        <v>1E-3</v>
      </c>
      <c r="AI204" s="190"/>
      <c r="AJ204" s="190"/>
      <c r="AK204" s="190"/>
      <c r="AL204" s="191"/>
      <c r="AM204" s="65"/>
    </row>
    <row r="205" spans="1:39" s="66" customFormat="1" ht="21.95" customHeight="1" outlineLevel="2">
      <c r="A205" s="64"/>
      <c r="B205" s="197" t="s">
        <v>249</v>
      </c>
      <c r="C205" s="198"/>
      <c r="D205" s="198"/>
      <c r="E205" s="198"/>
      <c r="F205" s="198"/>
      <c r="G205" s="198"/>
      <c r="H205" s="198"/>
      <c r="I205" s="198"/>
      <c r="J205" s="198"/>
      <c r="K205" s="199" t="s">
        <v>216</v>
      </c>
      <c r="L205" s="199"/>
      <c r="M205" s="199"/>
      <c r="N205" s="199"/>
      <c r="O205" s="199"/>
      <c r="P205" s="199"/>
      <c r="Q205" s="199"/>
      <c r="R205" s="199"/>
      <c r="S205" s="199"/>
      <c r="T205" s="199"/>
      <c r="U205" s="199"/>
      <c r="V205" s="199"/>
      <c r="W205" s="199"/>
      <c r="X205" s="199"/>
      <c r="Y205" s="199"/>
      <c r="Z205" s="199"/>
      <c r="AA205" s="199"/>
      <c r="AB205" s="199"/>
      <c r="AC205" s="190">
        <f t="shared" si="14"/>
        <v>2.2429906542056073E-2</v>
      </c>
      <c r="AD205" s="190"/>
      <c r="AE205" s="190"/>
      <c r="AF205" s="190"/>
      <c r="AG205" s="190"/>
      <c r="AH205" s="190">
        <v>2.9999999999999997E-4</v>
      </c>
      <c r="AI205" s="190"/>
      <c r="AJ205" s="190"/>
      <c r="AK205" s="190"/>
      <c r="AL205" s="191"/>
      <c r="AM205" s="65"/>
    </row>
    <row r="206" spans="1:39" s="66" customFormat="1" ht="21.95" customHeight="1" outlineLevel="2">
      <c r="A206" s="64"/>
      <c r="B206" s="197" t="s">
        <v>250</v>
      </c>
      <c r="C206" s="198"/>
      <c r="D206" s="198"/>
      <c r="E206" s="198"/>
      <c r="F206" s="198"/>
      <c r="G206" s="198"/>
      <c r="H206" s="198"/>
      <c r="I206" s="198"/>
      <c r="J206" s="198"/>
      <c r="K206" s="199" t="s">
        <v>217</v>
      </c>
      <c r="L206" s="199"/>
      <c r="M206" s="199"/>
      <c r="N206" s="199"/>
      <c r="O206" s="199"/>
      <c r="P206" s="199"/>
      <c r="Q206" s="199"/>
      <c r="R206" s="199"/>
      <c r="S206" s="199"/>
      <c r="T206" s="199"/>
      <c r="U206" s="199"/>
      <c r="V206" s="199"/>
      <c r="W206" s="199"/>
      <c r="X206" s="199"/>
      <c r="Y206" s="199"/>
      <c r="Z206" s="199"/>
      <c r="AA206" s="199"/>
      <c r="AB206" s="199"/>
      <c r="AC206" s="190">
        <f t="shared" si="14"/>
        <v>1.6822429906542057E-2</v>
      </c>
      <c r="AD206" s="190"/>
      <c r="AE206" s="190"/>
      <c r="AF206" s="190"/>
      <c r="AG206" s="190"/>
      <c r="AH206" s="190">
        <v>2.2499999999999999E-4</v>
      </c>
      <c r="AI206" s="190"/>
      <c r="AJ206" s="190"/>
      <c r="AK206" s="190"/>
      <c r="AL206" s="191"/>
      <c r="AM206" s="65"/>
    </row>
    <row r="207" spans="1:39" s="60" customFormat="1" ht="21.95" customHeight="1" outlineLevel="1">
      <c r="A207" s="58"/>
      <c r="B207" s="181" t="s">
        <v>226</v>
      </c>
      <c r="C207" s="182"/>
      <c r="D207" s="182"/>
      <c r="E207" s="182"/>
      <c r="F207" s="182"/>
      <c r="G207" s="182"/>
      <c r="H207" s="182"/>
      <c r="I207" s="182"/>
      <c r="J207" s="183"/>
      <c r="K207" s="184" t="s">
        <v>221</v>
      </c>
      <c r="L207" s="184"/>
      <c r="M207" s="184"/>
      <c r="N207" s="184"/>
      <c r="O207" s="184"/>
      <c r="P207" s="184"/>
      <c r="Q207" s="184"/>
      <c r="R207" s="184"/>
      <c r="S207" s="184"/>
      <c r="T207" s="184"/>
      <c r="U207" s="184"/>
      <c r="V207" s="184"/>
      <c r="W207" s="184"/>
      <c r="X207" s="184"/>
      <c r="Y207" s="184"/>
      <c r="Z207" s="184"/>
      <c r="AA207" s="184"/>
      <c r="AB207" s="184"/>
      <c r="AC207" s="185">
        <f>AH207/AH188</f>
        <v>0.12012012012012012</v>
      </c>
      <c r="AD207" s="185"/>
      <c r="AE207" s="185"/>
      <c r="AF207" s="185"/>
      <c r="AG207" s="185"/>
      <c r="AH207" s="185">
        <f>SUM(AH208:AL215)</f>
        <v>3.0000000000000001E-3</v>
      </c>
      <c r="AI207" s="185"/>
      <c r="AJ207" s="185"/>
      <c r="AK207" s="185"/>
      <c r="AL207" s="186"/>
      <c r="AM207" s="59"/>
    </row>
    <row r="208" spans="1:39" s="66" customFormat="1" ht="21.95" customHeight="1" outlineLevel="2">
      <c r="A208" s="64"/>
      <c r="B208" s="197" t="s">
        <v>235</v>
      </c>
      <c r="C208" s="198"/>
      <c r="D208" s="198"/>
      <c r="E208" s="198"/>
      <c r="F208" s="198"/>
      <c r="G208" s="198"/>
      <c r="H208" s="198"/>
      <c r="I208" s="198"/>
      <c r="J208" s="198"/>
      <c r="K208" s="199" t="s">
        <v>222</v>
      </c>
      <c r="L208" s="199"/>
      <c r="M208" s="199"/>
      <c r="N208" s="199"/>
      <c r="O208" s="199"/>
      <c r="P208" s="199"/>
      <c r="Q208" s="199"/>
      <c r="R208" s="199"/>
      <c r="S208" s="199"/>
      <c r="T208" s="199"/>
      <c r="U208" s="199"/>
      <c r="V208" s="199"/>
      <c r="W208" s="199"/>
      <c r="X208" s="199"/>
      <c r="Y208" s="199"/>
      <c r="Z208" s="199"/>
      <c r="AA208" s="199"/>
      <c r="AB208" s="199"/>
      <c r="AC208" s="190">
        <f>AH208/$AH$207</f>
        <v>8.3333333333333329E-2</v>
      </c>
      <c r="AD208" s="190"/>
      <c r="AE208" s="190"/>
      <c r="AF208" s="190"/>
      <c r="AG208" s="190"/>
      <c r="AH208" s="190">
        <v>2.5000000000000001E-4</v>
      </c>
      <c r="AI208" s="190"/>
      <c r="AJ208" s="190"/>
      <c r="AK208" s="190"/>
      <c r="AL208" s="191"/>
      <c r="AM208" s="65"/>
    </row>
    <row r="209" spans="1:39" s="66" customFormat="1" ht="21.95" customHeight="1" outlineLevel="2">
      <c r="A209" s="64"/>
      <c r="B209" s="197" t="s">
        <v>236</v>
      </c>
      <c r="C209" s="198"/>
      <c r="D209" s="198"/>
      <c r="E209" s="198"/>
      <c r="F209" s="198"/>
      <c r="G209" s="198"/>
      <c r="H209" s="198"/>
      <c r="I209" s="198"/>
      <c r="J209" s="198"/>
      <c r="K209" s="199" t="s">
        <v>211</v>
      </c>
      <c r="L209" s="199"/>
      <c r="M209" s="199"/>
      <c r="N209" s="199"/>
      <c r="O209" s="199"/>
      <c r="P209" s="199"/>
      <c r="Q209" s="199"/>
      <c r="R209" s="199"/>
      <c r="S209" s="199"/>
      <c r="T209" s="199"/>
      <c r="U209" s="199"/>
      <c r="V209" s="199"/>
      <c r="W209" s="199"/>
      <c r="X209" s="199"/>
      <c r="Y209" s="199"/>
      <c r="Z209" s="199"/>
      <c r="AA209" s="199"/>
      <c r="AB209" s="199"/>
      <c r="AC209" s="190">
        <f t="shared" ref="AC209:AC215" si="15">AH209/$AH$207</f>
        <v>9.9999999999999992E-2</v>
      </c>
      <c r="AD209" s="190"/>
      <c r="AE209" s="190"/>
      <c r="AF209" s="190"/>
      <c r="AG209" s="190"/>
      <c r="AH209" s="190">
        <v>2.9999999999999997E-4</v>
      </c>
      <c r="AI209" s="190"/>
      <c r="AJ209" s="190"/>
      <c r="AK209" s="190"/>
      <c r="AL209" s="191"/>
      <c r="AM209" s="65"/>
    </row>
    <row r="210" spans="1:39" s="66" customFormat="1" ht="21.95" customHeight="1" outlineLevel="2">
      <c r="A210" s="64"/>
      <c r="B210" s="197" t="s">
        <v>237</v>
      </c>
      <c r="C210" s="198"/>
      <c r="D210" s="198"/>
      <c r="E210" s="198"/>
      <c r="F210" s="198"/>
      <c r="G210" s="198"/>
      <c r="H210" s="198"/>
      <c r="I210" s="198"/>
      <c r="J210" s="198"/>
      <c r="K210" s="199" t="s">
        <v>212</v>
      </c>
      <c r="L210" s="199"/>
      <c r="M210" s="199"/>
      <c r="N210" s="199"/>
      <c r="O210" s="199"/>
      <c r="P210" s="199"/>
      <c r="Q210" s="199"/>
      <c r="R210" s="199"/>
      <c r="S210" s="199"/>
      <c r="T210" s="199"/>
      <c r="U210" s="199"/>
      <c r="V210" s="199"/>
      <c r="W210" s="199"/>
      <c r="X210" s="199"/>
      <c r="Y210" s="199"/>
      <c r="Z210" s="199"/>
      <c r="AA210" s="199"/>
      <c r="AB210" s="199"/>
      <c r="AC210" s="190">
        <f t="shared" si="15"/>
        <v>0.15</v>
      </c>
      <c r="AD210" s="190"/>
      <c r="AE210" s="190"/>
      <c r="AF210" s="190"/>
      <c r="AG210" s="190"/>
      <c r="AH210" s="190">
        <v>4.4999999999999999E-4</v>
      </c>
      <c r="AI210" s="190"/>
      <c r="AJ210" s="190"/>
      <c r="AK210" s="190"/>
      <c r="AL210" s="191"/>
      <c r="AM210" s="65"/>
    </row>
    <row r="211" spans="1:39" s="66" customFormat="1" ht="21.95" customHeight="1" outlineLevel="2">
      <c r="A211" s="64"/>
      <c r="B211" s="197" t="s">
        <v>238</v>
      </c>
      <c r="C211" s="198"/>
      <c r="D211" s="198"/>
      <c r="E211" s="198"/>
      <c r="F211" s="198"/>
      <c r="G211" s="198"/>
      <c r="H211" s="198"/>
      <c r="I211" s="198"/>
      <c r="J211" s="198"/>
      <c r="K211" s="199" t="s">
        <v>213</v>
      </c>
      <c r="L211" s="199"/>
      <c r="M211" s="199"/>
      <c r="N211" s="199"/>
      <c r="O211" s="199"/>
      <c r="P211" s="199"/>
      <c r="Q211" s="199"/>
      <c r="R211" s="199"/>
      <c r="S211" s="199"/>
      <c r="T211" s="199"/>
      <c r="U211" s="199"/>
      <c r="V211" s="199"/>
      <c r="W211" s="199"/>
      <c r="X211" s="199"/>
      <c r="Y211" s="199"/>
      <c r="Z211" s="199"/>
      <c r="AA211" s="199"/>
      <c r="AB211" s="199"/>
      <c r="AC211" s="190">
        <f t="shared" si="15"/>
        <v>0.3</v>
      </c>
      <c r="AD211" s="190"/>
      <c r="AE211" s="190"/>
      <c r="AF211" s="190"/>
      <c r="AG211" s="190"/>
      <c r="AH211" s="190">
        <v>8.9999999999999998E-4</v>
      </c>
      <c r="AI211" s="190"/>
      <c r="AJ211" s="190"/>
      <c r="AK211" s="190"/>
      <c r="AL211" s="191"/>
      <c r="AM211" s="65"/>
    </row>
    <row r="212" spans="1:39" s="66" customFormat="1" ht="21.95" customHeight="1" outlineLevel="2">
      <c r="A212" s="64"/>
      <c r="B212" s="197" t="s">
        <v>239</v>
      </c>
      <c r="C212" s="198"/>
      <c r="D212" s="198"/>
      <c r="E212" s="198"/>
      <c r="F212" s="198"/>
      <c r="G212" s="198"/>
      <c r="H212" s="198"/>
      <c r="I212" s="198"/>
      <c r="J212" s="198"/>
      <c r="K212" s="199" t="s">
        <v>214</v>
      </c>
      <c r="L212" s="199"/>
      <c r="M212" s="199"/>
      <c r="N212" s="199"/>
      <c r="O212" s="199"/>
      <c r="P212" s="199"/>
      <c r="Q212" s="199"/>
      <c r="R212" s="199"/>
      <c r="S212" s="199"/>
      <c r="T212" s="199"/>
      <c r="U212" s="199"/>
      <c r="V212" s="199"/>
      <c r="W212" s="199"/>
      <c r="X212" s="199"/>
      <c r="Y212" s="199"/>
      <c r="Z212" s="199"/>
      <c r="AA212" s="199"/>
      <c r="AB212" s="199"/>
      <c r="AC212" s="190">
        <f t="shared" si="15"/>
        <v>0.13333333333333333</v>
      </c>
      <c r="AD212" s="190"/>
      <c r="AE212" s="190"/>
      <c r="AF212" s="190"/>
      <c r="AG212" s="190"/>
      <c r="AH212" s="190">
        <v>4.0000000000000002E-4</v>
      </c>
      <c r="AI212" s="190"/>
      <c r="AJ212" s="190"/>
      <c r="AK212" s="190"/>
      <c r="AL212" s="191"/>
      <c r="AM212" s="65"/>
    </row>
    <row r="213" spans="1:39" s="66" customFormat="1" ht="21.95" customHeight="1" outlineLevel="2">
      <c r="A213" s="64"/>
      <c r="B213" s="197" t="s">
        <v>240</v>
      </c>
      <c r="C213" s="198"/>
      <c r="D213" s="198"/>
      <c r="E213" s="198"/>
      <c r="F213" s="198"/>
      <c r="G213" s="198"/>
      <c r="H213" s="198"/>
      <c r="I213" s="198"/>
      <c r="J213" s="198"/>
      <c r="K213" s="199" t="s">
        <v>215</v>
      </c>
      <c r="L213" s="199"/>
      <c r="M213" s="199"/>
      <c r="N213" s="199"/>
      <c r="O213" s="199"/>
      <c r="P213" s="199"/>
      <c r="Q213" s="199"/>
      <c r="R213" s="199"/>
      <c r="S213" s="199"/>
      <c r="T213" s="199"/>
      <c r="U213" s="199"/>
      <c r="V213" s="199"/>
      <c r="W213" s="199"/>
      <c r="X213" s="199"/>
      <c r="Y213" s="199"/>
      <c r="Z213" s="199"/>
      <c r="AA213" s="199"/>
      <c r="AB213" s="199"/>
      <c r="AC213" s="190">
        <f t="shared" si="15"/>
        <v>0.13333333333333333</v>
      </c>
      <c r="AD213" s="190"/>
      <c r="AE213" s="190"/>
      <c r="AF213" s="190"/>
      <c r="AG213" s="190"/>
      <c r="AH213" s="190">
        <v>4.0000000000000002E-4</v>
      </c>
      <c r="AI213" s="190"/>
      <c r="AJ213" s="190"/>
      <c r="AK213" s="190"/>
      <c r="AL213" s="191"/>
      <c r="AM213" s="65"/>
    </row>
    <row r="214" spans="1:39" s="66" customFormat="1" ht="21.95" customHeight="1" outlineLevel="2">
      <c r="A214" s="64"/>
      <c r="B214" s="197" t="s">
        <v>241</v>
      </c>
      <c r="C214" s="198"/>
      <c r="D214" s="198"/>
      <c r="E214" s="198"/>
      <c r="F214" s="198"/>
      <c r="G214" s="198"/>
      <c r="H214" s="198"/>
      <c r="I214" s="198"/>
      <c r="J214" s="198"/>
      <c r="K214" s="199" t="s">
        <v>216</v>
      </c>
      <c r="L214" s="199"/>
      <c r="M214" s="199"/>
      <c r="N214" s="199"/>
      <c r="O214" s="199"/>
      <c r="P214" s="199"/>
      <c r="Q214" s="199"/>
      <c r="R214" s="199"/>
      <c r="S214" s="199"/>
      <c r="T214" s="199"/>
      <c r="U214" s="199"/>
      <c r="V214" s="199"/>
      <c r="W214" s="199"/>
      <c r="X214" s="199"/>
      <c r="Y214" s="199"/>
      <c r="Z214" s="199"/>
      <c r="AA214" s="199"/>
      <c r="AB214" s="199"/>
      <c r="AC214" s="190">
        <f t="shared" si="15"/>
        <v>4.9999999999999996E-2</v>
      </c>
      <c r="AD214" s="190"/>
      <c r="AE214" s="190"/>
      <c r="AF214" s="190"/>
      <c r="AG214" s="190"/>
      <c r="AH214" s="190">
        <v>1.4999999999999999E-4</v>
      </c>
      <c r="AI214" s="190"/>
      <c r="AJ214" s="190"/>
      <c r="AK214" s="190"/>
      <c r="AL214" s="191"/>
      <c r="AM214" s="65"/>
    </row>
    <row r="215" spans="1:39" s="66" customFormat="1" ht="21.95" customHeight="1" outlineLevel="2">
      <c r="A215" s="64"/>
      <c r="B215" s="197" t="s">
        <v>242</v>
      </c>
      <c r="C215" s="198"/>
      <c r="D215" s="198"/>
      <c r="E215" s="198"/>
      <c r="F215" s="198"/>
      <c r="G215" s="198"/>
      <c r="H215" s="198"/>
      <c r="I215" s="198"/>
      <c r="J215" s="198"/>
      <c r="K215" s="199" t="s">
        <v>217</v>
      </c>
      <c r="L215" s="199"/>
      <c r="M215" s="199"/>
      <c r="N215" s="199"/>
      <c r="O215" s="199"/>
      <c r="P215" s="199"/>
      <c r="Q215" s="199"/>
      <c r="R215" s="199"/>
      <c r="S215" s="199"/>
      <c r="T215" s="199"/>
      <c r="U215" s="199"/>
      <c r="V215" s="199"/>
      <c r="W215" s="199"/>
      <c r="X215" s="199"/>
      <c r="Y215" s="199"/>
      <c r="Z215" s="199"/>
      <c r="AA215" s="199"/>
      <c r="AB215" s="199"/>
      <c r="AC215" s="190">
        <f t="shared" si="15"/>
        <v>4.9999999999999996E-2</v>
      </c>
      <c r="AD215" s="190"/>
      <c r="AE215" s="190"/>
      <c r="AF215" s="190"/>
      <c r="AG215" s="190"/>
      <c r="AH215" s="190">
        <v>1.4999999999999999E-4</v>
      </c>
      <c r="AI215" s="190"/>
      <c r="AJ215" s="190"/>
      <c r="AK215" s="190"/>
      <c r="AL215" s="191"/>
      <c r="AM215" s="65"/>
    </row>
    <row r="216" spans="1:39" ht="21.95" customHeight="1">
      <c r="A216" s="23"/>
      <c r="B216" s="200">
        <v>1.7</v>
      </c>
      <c r="C216" s="201"/>
      <c r="D216" s="201"/>
      <c r="E216" s="201"/>
      <c r="F216" s="201"/>
      <c r="G216" s="201"/>
      <c r="H216" s="201"/>
      <c r="I216" s="201"/>
      <c r="J216" s="201"/>
      <c r="K216" s="202" t="s">
        <v>124</v>
      </c>
      <c r="L216" s="202"/>
      <c r="M216" s="202"/>
      <c r="N216" s="202"/>
      <c r="O216" s="202"/>
      <c r="P216" s="202"/>
      <c r="Q216" s="202"/>
      <c r="R216" s="202"/>
      <c r="S216" s="202"/>
      <c r="T216" s="202"/>
      <c r="U216" s="202"/>
      <c r="V216" s="202"/>
      <c r="W216" s="202"/>
      <c r="X216" s="202"/>
      <c r="Y216" s="202"/>
      <c r="Z216" s="202"/>
      <c r="AA216" s="202"/>
      <c r="AB216" s="202"/>
      <c r="AC216" s="203">
        <f>AH216/AH11</f>
        <v>5.0001250031250784E-2</v>
      </c>
      <c r="AD216" s="203"/>
      <c r="AE216" s="203"/>
      <c r="AF216" s="203"/>
      <c r="AG216" s="203"/>
      <c r="AH216" s="203">
        <f>AH217</f>
        <v>0.05</v>
      </c>
      <c r="AI216" s="203"/>
      <c r="AJ216" s="203"/>
      <c r="AK216" s="203"/>
      <c r="AL216" s="204"/>
      <c r="AM216" s="57"/>
    </row>
    <row r="217" spans="1:39" ht="21.95" customHeight="1" outlineLevel="1" thickBot="1">
      <c r="A217" s="19"/>
      <c r="B217" s="250" t="s">
        <v>223</v>
      </c>
      <c r="C217" s="251"/>
      <c r="D217" s="251"/>
      <c r="E217" s="251"/>
      <c r="F217" s="251"/>
      <c r="G217" s="251"/>
      <c r="H217" s="251"/>
      <c r="I217" s="251"/>
      <c r="J217" s="252"/>
      <c r="K217" s="247" t="s">
        <v>218</v>
      </c>
      <c r="L217" s="248"/>
      <c r="M217" s="248"/>
      <c r="N217" s="248"/>
      <c r="O217" s="248"/>
      <c r="P217" s="248"/>
      <c r="Q217" s="248"/>
      <c r="R217" s="248"/>
      <c r="S217" s="248"/>
      <c r="T217" s="248"/>
      <c r="U217" s="248"/>
      <c r="V217" s="248"/>
      <c r="W217" s="248"/>
      <c r="X217" s="248"/>
      <c r="Y217" s="248"/>
      <c r="Z217" s="248"/>
      <c r="AA217" s="248"/>
      <c r="AB217" s="249"/>
      <c r="AC217" s="253">
        <f>AH217/AH216</f>
        <v>1</v>
      </c>
      <c r="AD217" s="254"/>
      <c r="AE217" s="254"/>
      <c r="AF217" s="254"/>
      <c r="AG217" s="255"/>
      <c r="AH217" s="253">
        <v>0.05</v>
      </c>
      <c r="AI217" s="254"/>
      <c r="AJ217" s="254"/>
      <c r="AK217" s="254"/>
      <c r="AL217" s="256"/>
      <c r="AM217" s="14"/>
    </row>
    <row r="218" spans="1:39" ht="13.5" thickBot="1">
      <c r="A218" s="20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22"/>
    </row>
  </sheetData>
  <mergeCells count="856">
    <mergeCell ref="AH192:AL192"/>
    <mergeCell ref="B108:J108"/>
    <mergeCell ref="K108:AB108"/>
    <mergeCell ref="AC108:AG108"/>
    <mergeCell ref="AH108:AL108"/>
    <mergeCell ref="B142:J142"/>
    <mergeCell ref="K142:AB142"/>
    <mergeCell ref="AC142:AG142"/>
    <mergeCell ref="AH142:AL142"/>
    <mergeCell ref="B136:J136"/>
    <mergeCell ref="K136:AB136"/>
    <mergeCell ref="AH136:AL136"/>
    <mergeCell ref="AC139:AG139"/>
    <mergeCell ref="AH139:AL139"/>
    <mergeCell ref="B135:J135"/>
    <mergeCell ref="K135:AB135"/>
    <mergeCell ref="AC135:AG135"/>
    <mergeCell ref="AH135:AL135"/>
    <mergeCell ref="B162:J162"/>
    <mergeCell ref="K162:AB162"/>
    <mergeCell ref="AC162:AG162"/>
    <mergeCell ref="AH162:AL162"/>
    <mergeCell ref="B178:J178"/>
    <mergeCell ref="K178:AB178"/>
    <mergeCell ref="AC178:AG178"/>
    <mergeCell ref="AH178:AL178"/>
    <mergeCell ref="B179:J179"/>
    <mergeCell ref="K179:AB179"/>
    <mergeCell ref="AC179:AG179"/>
    <mergeCell ref="AH179:AL179"/>
    <mergeCell ref="B172:J172"/>
    <mergeCell ref="K172:AB172"/>
    <mergeCell ref="AC172:AG172"/>
    <mergeCell ref="AH172:AL172"/>
    <mergeCell ref="B167:J167"/>
    <mergeCell ref="K167:AB167"/>
    <mergeCell ref="AC167:AG167"/>
    <mergeCell ref="AH167:AL167"/>
    <mergeCell ref="B168:J168"/>
    <mergeCell ref="B163:J163"/>
    <mergeCell ref="K163:AB163"/>
    <mergeCell ref="AC163:AG163"/>
    <mergeCell ref="B187:J187"/>
    <mergeCell ref="K187:AB187"/>
    <mergeCell ref="AC187:AG187"/>
    <mergeCell ref="AH187:AL187"/>
    <mergeCell ref="B182:J182"/>
    <mergeCell ref="K182:AB182"/>
    <mergeCell ref="AC182:AG182"/>
    <mergeCell ref="AH182:AL182"/>
    <mergeCell ref="B183:J183"/>
    <mergeCell ref="K183:AB183"/>
    <mergeCell ref="AC183:AG183"/>
    <mergeCell ref="AH183:AL183"/>
    <mergeCell ref="B184:J184"/>
    <mergeCell ref="K184:AB184"/>
    <mergeCell ref="AC184:AG184"/>
    <mergeCell ref="AH184:AL184"/>
    <mergeCell ref="B185:J185"/>
    <mergeCell ref="K185:AB185"/>
    <mergeCell ref="AC185:AG185"/>
    <mergeCell ref="AH185:AL185"/>
    <mergeCell ref="B186:J186"/>
    <mergeCell ref="K186:AB186"/>
    <mergeCell ref="AC186:AG186"/>
    <mergeCell ref="AH186:AL186"/>
    <mergeCell ref="K217:AB217"/>
    <mergeCell ref="B199:J199"/>
    <mergeCell ref="K199:AB199"/>
    <mergeCell ref="AC199:AG199"/>
    <mergeCell ref="AH199:AL199"/>
    <mergeCell ref="B200:J200"/>
    <mergeCell ref="K200:AB200"/>
    <mergeCell ref="AC200:AG200"/>
    <mergeCell ref="AH200:AL200"/>
    <mergeCell ref="AH210:AL210"/>
    <mergeCell ref="B201:J201"/>
    <mergeCell ref="K201:AB201"/>
    <mergeCell ref="AC201:AG201"/>
    <mergeCell ref="B217:J217"/>
    <mergeCell ref="AC217:AG217"/>
    <mergeCell ref="AH217:AL217"/>
    <mergeCell ref="AC169:AG169"/>
    <mergeCell ref="AH169:AL169"/>
    <mergeCell ref="B166:J166"/>
    <mergeCell ref="K166:AB166"/>
    <mergeCell ref="AC166:AG166"/>
    <mergeCell ref="AH166:AL166"/>
    <mergeCell ref="AH163:AL163"/>
    <mergeCell ref="B164:J164"/>
    <mergeCell ref="K164:AB164"/>
    <mergeCell ref="AC164:AG164"/>
    <mergeCell ref="AH164:AL164"/>
    <mergeCell ref="B165:J165"/>
    <mergeCell ref="K165:AB165"/>
    <mergeCell ref="AC165:AG165"/>
    <mergeCell ref="AH165:AL165"/>
    <mergeCell ref="B216:J216"/>
    <mergeCell ref="K216:AB216"/>
    <mergeCell ref="AC216:AG216"/>
    <mergeCell ref="AH216:AL216"/>
    <mergeCell ref="B193:J193"/>
    <mergeCell ref="K193:AB193"/>
    <mergeCell ref="AC193:AG193"/>
    <mergeCell ref="AH193:AL193"/>
    <mergeCell ref="B194:J194"/>
    <mergeCell ref="K194:AB194"/>
    <mergeCell ref="AC194:AG194"/>
    <mergeCell ref="AH194:AL194"/>
    <mergeCell ref="B195:J195"/>
    <mergeCell ref="K195:AB195"/>
    <mergeCell ref="AC195:AG195"/>
    <mergeCell ref="AH195:AL195"/>
    <mergeCell ref="B210:J210"/>
    <mergeCell ref="K210:AB210"/>
    <mergeCell ref="AC210:AG210"/>
    <mergeCell ref="B196:J196"/>
    <mergeCell ref="K196:AB196"/>
    <mergeCell ref="AC196:AG196"/>
    <mergeCell ref="AH196:AL196"/>
    <mergeCell ref="B180:J180"/>
    <mergeCell ref="K180:AB180"/>
    <mergeCell ref="AC180:AG180"/>
    <mergeCell ref="AH180:AL180"/>
    <mergeCell ref="B181:J181"/>
    <mergeCell ref="K181:AB181"/>
    <mergeCell ref="AC181:AG181"/>
    <mergeCell ref="AH181:AL181"/>
    <mergeCell ref="B174:J174"/>
    <mergeCell ref="K174:AB174"/>
    <mergeCell ref="AC174:AG174"/>
    <mergeCell ref="AH174:AL174"/>
    <mergeCell ref="B175:J175"/>
    <mergeCell ref="K175:AB175"/>
    <mergeCell ref="AC175:AG175"/>
    <mergeCell ref="AH175:AL175"/>
    <mergeCell ref="B176:J176"/>
    <mergeCell ref="K176:AB176"/>
    <mergeCell ref="AC176:AG176"/>
    <mergeCell ref="AH176:AL176"/>
    <mergeCell ref="AC177:AG177"/>
    <mergeCell ref="AH177:AL177"/>
    <mergeCell ref="B157:J157"/>
    <mergeCell ref="K173:AB173"/>
    <mergeCell ref="AC173:AG173"/>
    <mergeCell ref="AH173:AL173"/>
    <mergeCell ref="B170:J170"/>
    <mergeCell ref="K170:AB170"/>
    <mergeCell ref="AC170:AG170"/>
    <mergeCell ref="AH170:AL170"/>
    <mergeCell ref="B171:J171"/>
    <mergeCell ref="K171:AB171"/>
    <mergeCell ref="AC171:AG171"/>
    <mergeCell ref="AH171:AL171"/>
    <mergeCell ref="B173:J173"/>
    <mergeCell ref="B160:J160"/>
    <mergeCell ref="K160:AB160"/>
    <mergeCell ref="AC160:AG160"/>
    <mergeCell ref="AH160:AL160"/>
    <mergeCell ref="K168:AB168"/>
    <mergeCell ref="AC168:AG168"/>
    <mergeCell ref="AH168:AL168"/>
    <mergeCell ref="B169:J169"/>
    <mergeCell ref="K169:AB169"/>
    <mergeCell ref="B137:J137"/>
    <mergeCell ref="K137:AB137"/>
    <mergeCell ref="AC137:AG137"/>
    <mergeCell ref="AH137:AL137"/>
    <mergeCell ref="B154:J154"/>
    <mergeCell ref="K154:AB154"/>
    <mergeCell ref="AC154:AG154"/>
    <mergeCell ref="AH154:AL154"/>
    <mergeCell ref="B161:J161"/>
    <mergeCell ref="K161:AB161"/>
    <mergeCell ref="AC161:AG161"/>
    <mergeCell ref="AH161:AL161"/>
    <mergeCell ref="AC157:AG157"/>
    <mergeCell ref="AH157:AL157"/>
    <mergeCell ref="B158:J158"/>
    <mergeCell ref="K158:AB158"/>
    <mergeCell ref="AC158:AG158"/>
    <mergeCell ref="AH158:AL158"/>
    <mergeCell ref="B159:J159"/>
    <mergeCell ref="K159:AB159"/>
    <mergeCell ref="AC159:AG159"/>
    <mergeCell ref="AH159:AL159"/>
    <mergeCell ref="K157:AB157"/>
    <mergeCell ref="B141:J141"/>
    <mergeCell ref="K141:AB141"/>
    <mergeCell ref="AC141:AG141"/>
    <mergeCell ref="AH141:AL141"/>
    <mergeCell ref="B139:J139"/>
    <mergeCell ref="K139:AB139"/>
    <mergeCell ref="B147:J147"/>
    <mergeCell ref="K147:AB147"/>
    <mergeCell ref="B143:J143"/>
    <mergeCell ref="K143:AB143"/>
    <mergeCell ref="AC143:AG143"/>
    <mergeCell ref="AH143:AL143"/>
    <mergeCell ref="B144:J144"/>
    <mergeCell ref="K144:AB144"/>
    <mergeCell ref="AC144:AG144"/>
    <mergeCell ref="AH144:AL144"/>
    <mergeCell ref="B10:J10"/>
    <mergeCell ref="K10:AB10"/>
    <mergeCell ref="AC10:AG10"/>
    <mergeCell ref="AH10:AL10"/>
    <mergeCell ref="B13:J13"/>
    <mergeCell ref="K13:AB13"/>
    <mergeCell ref="AC13:AG13"/>
    <mergeCell ref="AH13:AL13"/>
    <mergeCell ref="B153:J153"/>
    <mergeCell ref="K153:AB153"/>
    <mergeCell ref="AC153:AG153"/>
    <mergeCell ref="AH153:AL153"/>
    <mergeCell ref="B151:J151"/>
    <mergeCell ref="K151:AB151"/>
    <mergeCell ref="AC151:AG151"/>
    <mergeCell ref="AH151:AL151"/>
    <mergeCell ref="B138:J138"/>
    <mergeCell ref="K138:AB138"/>
    <mergeCell ref="AC138:AG138"/>
    <mergeCell ref="AH138:AL138"/>
    <mergeCell ref="B140:J140"/>
    <mergeCell ref="K140:AB140"/>
    <mergeCell ref="AC140:AG140"/>
    <mergeCell ref="AH140:AL140"/>
    <mergeCell ref="A1:J6"/>
    <mergeCell ref="AC1:AM6"/>
    <mergeCell ref="A7:J7"/>
    <mergeCell ref="AC7:AM8"/>
    <mergeCell ref="A8:J8"/>
    <mergeCell ref="S7:T7"/>
    <mergeCell ref="K8:L8"/>
    <mergeCell ref="M8:N8"/>
    <mergeCell ref="O8:P8"/>
    <mergeCell ref="Q8:R8"/>
    <mergeCell ref="Q7:R7"/>
    <mergeCell ref="K1:AB3"/>
    <mergeCell ref="K4:AB4"/>
    <mergeCell ref="U7:V7"/>
    <mergeCell ref="W7:Y7"/>
    <mergeCell ref="Z7:AB7"/>
    <mergeCell ref="K5:AB6"/>
    <mergeCell ref="K7:L7"/>
    <mergeCell ref="M7:N7"/>
    <mergeCell ref="O7:P7"/>
    <mergeCell ref="U8:V8"/>
    <mergeCell ref="W8:Y8"/>
    <mergeCell ref="Z8:AB8"/>
    <mergeCell ref="S8:T8"/>
    <mergeCell ref="B14:J14"/>
    <mergeCell ref="K14:AB14"/>
    <mergeCell ref="AC14:AG14"/>
    <mergeCell ref="AH14:AL14"/>
    <mergeCell ref="B11:J11"/>
    <mergeCell ref="K11:AB11"/>
    <mergeCell ref="AC11:AG11"/>
    <mergeCell ref="AH11:AL11"/>
    <mergeCell ref="B15:J15"/>
    <mergeCell ref="K15:AB15"/>
    <mergeCell ref="AC15:AG15"/>
    <mergeCell ref="AH15:AL15"/>
    <mergeCell ref="B12:J12"/>
    <mergeCell ref="K12:AB12"/>
    <mergeCell ref="AC12:AG12"/>
    <mergeCell ref="AH12:AL12"/>
    <mergeCell ref="B16:J16"/>
    <mergeCell ref="K16:AB16"/>
    <mergeCell ref="AC16:AG16"/>
    <mergeCell ref="AH16:AL16"/>
    <mergeCell ref="B21:J21"/>
    <mergeCell ref="K21:AB21"/>
    <mergeCell ref="AC21:AG21"/>
    <mergeCell ref="AH21:AL21"/>
    <mergeCell ref="B20:J20"/>
    <mergeCell ref="K20:AB20"/>
    <mergeCell ref="AC20:AG20"/>
    <mergeCell ref="AH20:AL20"/>
    <mergeCell ref="B24:J24"/>
    <mergeCell ref="K24:AB24"/>
    <mergeCell ref="AC24:AG24"/>
    <mergeCell ref="AH24:AL24"/>
    <mergeCell ref="B23:J23"/>
    <mergeCell ref="K23:AB23"/>
    <mergeCell ref="AC23:AG23"/>
    <mergeCell ref="AH23:AL23"/>
    <mergeCell ref="B17:J17"/>
    <mergeCell ref="K17:AB17"/>
    <mergeCell ref="AC17:AG17"/>
    <mergeCell ref="AH17:AL17"/>
    <mergeCell ref="B18:J18"/>
    <mergeCell ref="K18:AB18"/>
    <mergeCell ref="AC18:AG18"/>
    <mergeCell ref="AH18:AL18"/>
    <mergeCell ref="B22:J22"/>
    <mergeCell ref="K22:AB22"/>
    <mergeCell ref="AC22:AG22"/>
    <mergeCell ref="AH22:AL22"/>
    <mergeCell ref="B19:J19"/>
    <mergeCell ref="K19:AB19"/>
    <mergeCell ref="AC19:AG19"/>
    <mergeCell ref="AH19:AL19"/>
    <mergeCell ref="B27:J27"/>
    <mergeCell ref="K27:AB27"/>
    <mergeCell ref="AC27:AG27"/>
    <mergeCell ref="AH27:AL27"/>
    <mergeCell ref="B28:J28"/>
    <mergeCell ref="K28:AB28"/>
    <mergeCell ref="AC28:AG28"/>
    <mergeCell ref="AH28:AL28"/>
    <mergeCell ref="B25:J25"/>
    <mergeCell ref="K25:AB25"/>
    <mergeCell ref="AC25:AG25"/>
    <mergeCell ref="AH25:AL25"/>
    <mergeCell ref="B26:J26"/>
    <mergeCell ref="K26:AB26"/>
    <mergeCell ref="AC26:AG26"/>
    <mergeCell ref="AH26:AL26"/>
    <mergeCell ref="B35:J35"/>
    <mergeCell ref="K35:AB35"/>
    <mergeCell ref="AC35:AG35"/>
    <mergeCell ref="AH35:AL35"/>
    <mergeCell ref="B36:J36"/>
    <mergeCell ref="K36:AB36"/>
    <mergeCell ref="AC36:AG36"/>
    <mergeCell ref="AH36:AL36"/>
    <mergeCell ref="B33:J33"/>
    <mergeCell ref="K33:AB33"/>
    <mergeCell ref="AC33:AG33"/>
    <mergeCell ref="AH33:AL33"/>
    <mergeCell ref="B34:J34"/>
    <mergeCell ref="K34:AB34"/>
    <mergeCell ref="AC34:AG34"/>
    <mergeCell ref="AH34:AL34"/>
    <mergeCell ref="B32:J32"/>
    <mergeCell ref="K32:AB32"/>
    <mergeCell ref="AC32:AG32"/>
    <mergeCell ref="AH32:AL32"/>
    <mergeCell ref="B29:J29"/>
    <mergeCell ref="K29:AB29"/>
    <mergeCell ref="AC29:AG29"/>
    <mergeCell ref="AH29:AL29"/>
    <mergeCell ref="B30:J30"/>
    <mergeCell ref="K30:AB30"/>
    <mergeCell ref="AC30:AG30"/>
    <mergeCell ref="AH30:AL30"/>
    <mergeCell ref="B31:J31"/>
    <mergeCell ref="K31:AB31"/>
    <mergeCell ref="AC31:AG31"/>
    <mergeCell ref="AH31:AL31"/>
    <mergeCell ref="B39:J39"/>
    <mergeCell ref="K39:AB39"/>
    <mergeCell ref="AC39:AG39"/>
    <mergeCell ref="AH39:AL39"/>
    <mergeCell ref="B40:J40"/>
    <mergeCell ref="K40:AB40"/>
    <mergeCell ref="AC40:AG40"/>
    <mergeCell ref="AH40:AL40"/>
    <mergeCell ref="B37:J37"/>
    <mergeCell ref="K37:AB37"/>
    <mergeCell ref="AC37:AG37"/>
    <mergeCell ref="AH37:AL37"/>
    <mergeCell ref="B38:J38"/>
    <mergeCell ref="K38:AB38"/>
    <mergeCell ref="AC38:AG38"/>
    <mergeCell ref="AH38:AL38"/>
    <mergeCell ref="B47:J47"/>
    <mergeCell ref="K47:AB47"/>
    <mergeCell ref="AC47:AG47"/>
    <mergeCell ref="AH47:AL47"/>
    <mergeCell ref="B48:J48"/>
    <mergeCell ref="K48:AB48"/>
    <mergeCell ref="AC48:AG48"/>
    <mergeCell ref="AH48:AL48"/>
    <mergeCell ref="B45:J45"/>
    <mergeCell ref="K45:AB45"/>
    <mergeCell ref="AC45:AG45"/>
    <mergeCell ref="AH45:AL45"/>
    <mergeCell ref="B46:J46"/>
    <mergeCell ref="K46:AB46"/>
    <mergeCell ref="AC46:AG46"/>
    <mergeCell ref="AH46:AL46"/>
    <mergeCell ref="B44:J44"/>
    <mergeCell ref="K44:AB44"/>
    <mergeCell ref="AC44:AG44"/>
    <mergeCell ref="AH44:AL44"/>
    <mergeCell ref="B41:J41"/>
    <mergeCell ref="K41:AB41"/>
    <mergeCell ref="AC41:AG41"/>
    <mergeCell ref="AH41:AL41"/>
    <mergeCell ref="B42:J42"/>
    <mergeCell ref="K42:AB42"/>
    <mergeCell ref="AC42:AG42"/>
    <mergeCell ref="AH42:AL42"/>
    <mergeCell ref="B43:J43"/>
    <mergeCell ref="K43:AB43"/>
    <mergeCell ref="AC43:AG43"/>
    <mergeCell ref="AH43:AL43"/>
    <mergeCell ref="B51:J51"/>
    <mergeCell ref="K51:AB51"/>
    <mergeCell ref="AC51:AG51"/>
    <mergeCell ref="AH51:AL51"/>
    <mergeCell ref="B52:J52"/>
    <mergeCell ref="K52:AB52"/>
    <mergeCell ref="AC52:AG52"/>
    <mergeCell ref="AH52:AL52"/>
    <mergeCell ref="B49:J49"/>
    <mergeCell ref="K49:AB49"/>
    <mergeCell ref="AC49:AG49"/>
    <mergeCell ref="AH49:AL49"/>
    <mergeCell ref="B50:J50"/>
    <mergeCell ref="K50:AB50"/>
    <mergeCell ref="AC50:AG50"/>
    <mergeCell ref="AH50:AL50"/>
    <mergeCell ref="B59:J59"/>
    <mergeCell ref="K59:AB59"/>
    <mergeCell ref="AC59:AG59"/>
    <mergeCell ref="AH59:AL59"/>
    <mergeCell ref="B60:J60"/>
    <mergeCell ref="K60:AB60"/>
    <mergeCell ref="AC60:AG60"/>
    <mergeCell ref="AH60:AL60"/>
    <mergeCell ref="B57:J57"/>
    <mergeCell ref="K57:AB57"/>
    <mergeCell ref="AC57:AG57"/>
    <mergeCell ref="AH57:AL57"/>
    <mergeCell ref="B58:J58"/>
    <mergeCell ref="K58:AB58"/>
    <mergeCell ref="AC58:AG58"/>
    <mergeCell ref="AH58:AL58"/>
    <mergeCell ref="B56:J56"/>
    <mergeCell ref="K56:AB56"/>
    <mergeCell ref="AC56:AG56"/>
    <mergeCell ref="AH56:AL56"/>
    <mergeCell ref="B53:J53"/>
    <mergeCell ref="K53:AB53"/>
    <mergeCell ref="AC53:AG53"/>
    <mergeCell ref="AH53:AL53"/>
    <mergeCell ref="B54:J54"/>
    <mergeCell ref="K54:AB54"/>
    <mergeCell ref="AC54:AG54"/>
    <mergeCell ref="AH54:AL54"/>
    <mergeCell ref="B55:J55"/>
    <mergeCell ref="K55:AB55"/>
    <mergeCell ref="AC55:AG55"/>
    <mergeCell ref="AH55:AL55"/>
    <mergeCell ref="B67:J67"/>
    <mergeCell ref="K67:AB67"/>
    <mergeCell ref="AC67:AG67"/>
    <mergeCell ref="AH67:AL67"/>
    <mergeCell ref="B68:J68"/>
    <mergeCell ref="K68:AB68"/>
    <mergeCell ref="AC68:AG68"/>
    <mergeCell ref="AH68:AL68"/>
    <mergeCell ref="B61:J61"/>
    <mergeCell ref="K61:AB61"/>
    <mergeCell ref="AC61:AG61"/>
    <mergeCell ref="AH61:AL61"/>
    <mergeCell ref="B62:J62"/>
    <mergeCell ref="K62:AB62"/>
    <mergeCell ref="AC62:AG62"/>
    <mergeCell ref="AH62:AL62"/>
    <mergeCell ref="B65:J65"/>
    <mergeCell ref="K65:AB65"/>
    <mergeCell ref="AC65:AG65"/>
    <mergeCell ref="AH65:AL65"/>
    <mergeCell ref="B63:J63"/>
    <mergeCell ref="K63:AB63"/>
    <mergeCell ref="AC63:AG63"/>
    <mergeCell ref="AH63:AL63"/>
    <mergeCell ref="B64:J64"/>
    <mergeCell ref="K64:AB64"/>
    <mergeCell ref="AC64:AG64"/>
    <mergeCell ref="AH64:AL64"/>
    <mergeCell ref="B66:J66"/>
    <mergeCell ref="K66:AB66"/>
    <mergeCell ref="AC66:AG66"/>
    <mergeCell ref="AH66:AL66"/>
    <mergeCell ref="B69:J69"/>
    <mergeCell ref="K69:AB69"/>
    <mergeCell ref="AC69:AG69"/>
    <mergeCell ref="AH69:AL69"/>
    <mergeCell ref="B70:J70"/>
    <mergeCell ref="K70:AB70"/>
    <mergeCell ref="AC70:AG70"/>
    <mergeCell ref="AH70:AL70"/>
    <mergeCell ref="B73:J73"/>
    <mergeCell ref="K73:AB73"/>
    <mergeCell ref="AC73:AG73"/>
    <mergeCell ref="AH73:AL73"/>
    <mergeCell ref="B71:J71"/>
    <mergeCell ref="K71:AB71"/>
    <mergeCell ref="AC71:AG71"/>
    <mergeCell ref="AH71:AL71"/>
    <mergeCell ref="B72:J72"/>
    <mergeCell ref="K72:AB72"/>
    <mergeCell ref="AC72:AG72"/>
    <mergeCell ref="AH72:AL72"/>
    <mergeCell ref="B74:J74"/>
    <mergeCell ref="K74:AB74"/>
    <mergeCell ref="AC74:AG74"/>
    <mergeCell ref="AH74:AL74"/>
    <mergeCell ref="B77:J77"/>
    <mergeCell ref="K77:AB77"/>
    <mergeCell ref="AC77:AG77"/>
    <mergeCell ref="AH77:AL77"/>
    <mergeCell ref="B78:J78"/>
    <mergeCell ref="K78:AB78"/>
    <mergeCell ref="AC78:AG78"/>
    <mergeCell ref="AH78:AL78"/>
    <mergeCell ref="B80:J80"/>
    <mergeCell ref="K80:AB80"/>
    <mergeCell ref="AC80:AG80"/>
    <mergeCell ref="AH80:AL80"/>
    <mergeCell ref="B85:J85"/>
    <mergeCell ref="K85:AB85"/>
    <mergeCell ref="B100:J100"/>
    <mergeCell ref="K100:AB100"/>
    <mergeCell ref="AC100:AG100"/>
    <mergeCell ref="AH100:AL100"/>
    <mergeCell ref="AC85:AG85"/>
    <mergeCell ref="AH85:AL85"/>
    <mergeCell ref="B86:J86"/>
    <mergeCell ref="K86:AB86"/>
    <mergeCell ref="AC86:AG86"/>
    <mergeCell ref="AH86:AL86"/>
    <mergeCell ref="B84:J84"/>
    <mergeCell ref="B75:J75"/>
    <mergeCell ref="K75:AB75"/>
    <mergeCell ref="AC75:AG75"/>
    <mergeCell ref="AH75:AL75"/>
    <mergeCell ref="B76:J76"/>
    <mergeCell ref="K76:AB76"/>
    <mergeCell ref="AC76:AG76"/>
    <mergeCell ref="AH76:AL76"/>
    <mergeCell ref="B79:J79"/>
    <mergeCell ref="K79:AB79"/>
    <mergeCell ref="AC79:AG79"/>
    <mergeCell ref="AH79:AL79"/>
    <mergeCell ref="K84:AB84"/>
    <mergeCell ref="AC84:AG84"/>
    <mergeCell ref="AH84:AL84"/>
    <mergeCell ref="B81:J81"/>
    <mergeCell ref="K81:AB81"/>
    <mergeCell ref="AC81:AG81"/>
    <mergeCell ref="AH81:AL81"/>
    <mergeCell ref="B82:J82"/>
    <mergeCell ref="K82:AB82"/>
    <mergeCell ref="AC82:AG82"/>
    <mergeCell ref="AH82:AL82"/>
    <mergeCell ref="B83:J83"/>
    <mergeCell ref="K83:AB83"/>
    <mergeCell ref="AC83:AG83"/>
    <mergeCell ref="AH83:AL83"/>
    <mergeCell ref="B87:J87"/>
    <mergeCell ref="K87:AB87"/>
    <mergeCell ref="AC87:AG87"/>
    <mergeCell ref="AH87:AL87"/>
    <mergeCell ref="B89:J89"/>
    <mergeCell ref="K89:AB89"/>
    <mergeCell ref="AC89:AG89"/>
    <mergeCell ref="AH89:AL89"/>
    <mergeCell ref="K88:AB88"/>
    <mergeCell ref="B88:J88"/>
    <mergeCell ref="AC88:AG88"/>
    <mergeCell ref="AH88:AL88"/>
    <mergeCell ref="B96:J96"/>
    <mergeCell ref="K96:AB96"/>
    <mergeCell ref="AC96:AG96"/>
    <mergeCell ref="AH96:AL96"/>
    <mergeCell ref="K103:AB103"/>
    <mergeCell ref="AC103:AG103"/>
    <mergeCell ref="AH103:AL103"/>
    <mergeCell ref="B103:J103"/>
    <mergeCell ref="K101:AB101"/>
    <mergeCell ref="B102:J102"/>
    <mergeCell ref="K102:AB102"/>
    <mergeCell ref="B98:J98"/>
    <mergeCell ref="AC102:AG102"/>
    <mergeCell ref="AH102:AL102"/>
    <mergeCell ref="B90:J90"/>
    <mergeCell ref="K90:AB90"/>
    <mergeCell ref="AC90:AG90"/>
    <mergeCell ref="AH90:AL90"/>
    <mergeCell ref="AH112:AL112"/>
    <mergeCell ref="K107:AB107"/>
    <mergeCell ref="K106:AB106"/>
    <mergeCell ref="B106:J106"/>
    <mergeCell ref="AC106:AG106"/>
    <mergeCell ref="AH106:AL106"/>
    <mergeCell ref="B107:J107"/>
    <mergeCell ref="AC107:AG107"/>
    <mergeCell ref="AH107:AL107"/>
    <mergeCell ref="B91:J91"/>
    <mergeCell ref="K91:AB91"/>
    <mergeCell ref="AC91:AG91"/>
    <mergeCell ref="AH91:AL91"/>
    <mergeCell ref="B92:J92"/>
    <mergeCell ref="K92:AB92"/>
    <mergeCell ref="AC92:AG92"/>
    <mergeCell ref="K97:AB97"/>
    <mergeCell ref="K94:AB94"/>
    <mergeCell ref="K95:AB95"/>
    <mergeCell ref="B101:J101"/>
    <mergeCell ref="AH92:AL92"/>
    <mergeCell ref="B94:J94"/>
    <mergeCell ref="AC94:AG94"/>
    <mergeCell ref="AH94:AL94"/>
    <mergeCell ref="B95:J95"/>
    <mergeCell ref="AC95:AG95"/>
    <mergeCell ref="AH95:AL95"/>
    <mergeCell ref="B93:J93"/>
    <mergeCell ref="K93:AB93"/>
    <mergeCell ref="AC93:AG93"/>
    <mergeCell ref="AH93:AL93"/>
    <mergeCell ref="AC98:AG98"/>
    <mergeCell ref="AH98:AL98"/>
    <mergeCell ref="B109:J109"/>
    <mergeCell ref="K109:AB109"/>
    <mergeCell ref="AC109:AG109"/>
    <mergeCell ref="AH109:AL109"/>
    <mergeCell ref="K110:AB110"/>
    <mergeCell ref="B111:J111"/>
    <mergeCell ref="K111:AB111"/>
    <mergeCell ref="AC111:AG111"/>
    <mergeCell ref="AH111:AL111"/>
    <mergeCell ref="AC101:AG101"/>
    <mergeCell ref="AH101:AL101"/>
    <mergeCell ref="K98:AB98"/>
    <mergeCell ref="K99:AB99"/>
    <mergeCell ref="B104:J104"/>
    <mergeCell ref="K104:AB104"/>
    <mergeCell ref="AC104:AG104"/>
    <mergeCell ref="AH104:AL104"/>
    <mergeCell ref="B105:J105"/>
    <mergeCell ref="K105:AB105"/>
    <mergeCell ref="AC105:AG105"/>
    <mergeCell ref="AH105:AL105"/>
    <mergeCell ref="B97:J97"/>
    <mergeCell ref="AC97:AG97"/>
    <mergeCell ref="AH97:AL97"/>
    <mergeCell ref="B148:J148"/>
    <mergeCell ref="K148:AB148"/>
    <mergeCell ref="AC148:AG148"/>
    <mergeCell ref="AH148:AL148"/>
    <mergeCell ref="B149:J149"/>
    <mergeCell ref="K149:AB149"/>
    <mergeCell ref="AC149:AG149"/>
    <mergeCell ref="AH149:AL149"/>
    <mergeCell ref="B99:J99"/>
    <mergeCell ref="AC99:AG99"/>
    <mergeCell ref="AH99:AL99"/>
    <mergeCell ref="AC110:AG110"/>
    <mergeCell ref="AH110:AL110"/>
    <mergeCell ref="B145:J145"/>
    <mergeCell ref="K145:AB145"/>
    <mergeCell ref="AC145:AG145"/>
    <mergeCell ref="AH145:AL145"/>
    <mergeCell ref="B146:J146"/>
    <mergeCell ref="K146:AB146"/>
    <mergeCell ref="AC146:AG146"/>
    <mergeCell ref="AH146:AL146"/>
    <mergeCell ref="AC136:AG136"/>
    <mergeCell ref="B112:J112"/>
    <mergeCell ref="K112:AB112"/>
    <mergeCell ref="AC112:AG112"/>
    <mergeCell ref="B110:J110"/>
    <mergeCell ref="B118:J118"/>
    <mergeCell ref="K118:AB118"/>
    <mergeCell ref="AC118:AG118"/>
    <mergeCell ref="AH118:AL118"/>
    <mergeCell ref="B120:J120"/>
    <mergeCell ref="K120:AB120"/>
    <mergeCell ref="AC120:AG120"/>
    <mergeCell ref="AH120:AL120"/>
    <mergeCell ref="B121:J121"/>
    <mergeCell ref="K121:AB121"/>
    <mergeCell ref="AC121:AG121"/>
    <mergeCell ref="AH121:AL121"/>
    <mergeCell ref="B122:J122"/>
    <mergeCell ref="K122:AB122"/>
    <mergeCell ref="B113:J113"/>
    <mergeCell ref="K113:AB113"/>
    <mergeCell ref="AC113:AG113"/>
    <mergeCell ref="AH113:AL113"/>
    <mergeCell ref="AC147:AG147"/>
    <mergeCell ref="AH147:AL147"/>
    <mergeCell ref="B198:J198"/>
    <mergeCell ref="K198:AB198"/>
    <mergeCell ref="AC198:AG198"/>
    <mergeCell ref="AH198:AL198"/>
    <mergeCell ref="B150:J150"/>
    <mergeCell ref="K150:AB150"/>
    <mergeCell ref="AC150:AG150"/>
    <mergeCell ref="AH150:AL150"/>
    <mergeCell ref="B152:J152"/>
    <mergeCell ref="K152:AB152"/>
    <mergeCell ref="AC152:AG152"/>
    <mergeCell ref="AH152:AL152"/>
    <mergeCell ref="B155:J155"/>
    <mergeCell ref="K155:AB155"/>
    <mergeCell ref="AC155:AG155"/>
    <mergeCell ref="AH155:AL155"/>
    <mergeCell ref="B156:J156"/>
    <mergeCell ref="K156:AB156"/>
    <mergeCell ref="AC156:AG156"/>
    <mergeCell ref="AH156:AL156"/>
    <mergeCell ref="B177:J177"/>
    <mergeCell ref="K177:AB177"/>
    <mergeCell ref="B189:J189"/>
    <mergeCell ref="K189:AB189"/>
    <mergeCell ref="AC189:AG189"/>
    <mergeCell ref="AH189:AL189"/>
    <mergeCell ref="B188:J188"/>
    <mergeCell ref="K188:AB188"/>
    <mergeCell ref="AC188:AG188"/>
    <mergeCell ref="AH188:AL188"/>
    <mergeCell ref="AH201:AL201"/>
    <mergeCell ref="B197:J197"/>
    <mergeCell ref="K197:AB197"/>
    <mergeCell ref="AC197:AG197"/>
    <mergeCell ref="AH197:AL197"/>
    <mergeCell ref="B192:J192"/>
    <mergeCell ref="K192:AB192"/>
    <mergeCell ref="AC192:AG192"/>
    <mergeCell ref="B191:J191"/>
    <mergeCell ref="K191:AB191"/>
    <mergeCell ref="AC191:AG191"/>
    <mergeCell ref="AH191:AL191"/>
    <mergeCell ref="B190:J190"/>
    <mergeCell ref="K190:AB190"/>
    <mergeCell ref="AC190:AG190"/>
    <mergeCell ref="AH190:AL190"/>
    <mergeCell ref="B202:J202"/>
    <mergeCell ref="K202:AB202"/>
    <mergeCell ref="AC202:AG202"/>
    <mergeCell ref="AH202:AL202"/>
    <mergeCell ref="B203:J203"/>
    <mergeCell ref="K203:AB203"/>
    <mergeCell ref="AC203:AG203"/>
    <mergeCell ref="AH203:AL203"/>
    <mergeCell ref="B204:J204"/>
    <mergeCell ref="K204:AB204"/>
    <mergeCell ref="AC204:AG204"/>
    <mergeCell ref="AH204:AL204"/>
    <mergeCell ref="B211:J211"/>
    <mergeCell ref="K211:AB211"/>
    <mergeCell ref="AC211:AG211"/>
    <mergeCell ref="AH211:AL211"/>
    <mergeCell ref="B205:J205"/>
    <mergeCell ref="K205:AB205"/>
    <mergeCell ref="AC205:AG205"/>
    <mergeCell ref="AH205:AL205"/>
    <mergeCell ref="B214:J214"/>
    <mergeCell ref="K214:AB214"/>
    <mergeCell ref="AC214:AG214"/>
    <mergeCell ref="AH214:AL214"/>
    <mergeCell ref="B212:J212"/>
    <mergeCell ref="K212:AB212"/>
    <mergeCell ref="AC212:AG212"/>
    <mergeCell ref="AH212:AL212"/>
    <mergeCell ref="B213:J213"/>
    <mergeCell ref="K213:AB213"/>
    <mergeCell ref="AC213:AG213"/>
    <mergeCell ref="AH213:AL213"/>
    <mergeCell ref="B117:J117"/>
    <mergeCell ref="K117:AB117"/>
    <mergeCell ref="AC117:AG117"/>
    <mergeCell ref="AH117:AL117"/>
    <mergeCell ref="B215:J215"/>
    <mergeCell ref="K215:AB215"/>
    <mergeCell ref="AC215:AG215"/>
    <mergeCell ref="AH215:AL215"/>
    <mergeCell ref="B206:J206"/>
    <mergeCell ref="K206:AB206"/>
    <mergeCell ref="AC206:AG206"/>
    <mergeCell ref="AH206:AL206"/>
    <mergeCell ref="B207:J207"/>
    <mergeCell ref="K207:AB207"/>
    <mergeCell ref="AC207:AG207"/>
    <mergeCell ref="AH207:AL207"/>
    <mergeCell ref="B208:J208"/>
    <mergeCell ref="K208:AB208"/>
    <mergeCell ref="AC208:AG208"/>
    <mergeCell ref="AH208:AL208"/>
    <mergeCell ref="B209:J209"/>
    <mergeCell ref="K209:AB209"/>
    <mergeCell ref="AC209:AG209"/>
    <mergeCell ref="AH209:AL209"/>
    <mergeCell ref="B114:J114"/>
    <mergeCell ref="K114:AB114"/>
    <mergeCell ref="AC114:AG114"/>
    <mergeCell ref="AH114:AL114"/>
    <mergeCell ref="B115:J115"/>
    <mergeCell ref="K115:AB115"/>
    <mergeCell ref="AC115:AG115"/>
    <mergeCell ref="AH115:AL115"/>
    <mergeCell ref="B116:J116"/>
    <mergeCell ref="K116:AB116"/>
    <mergeCell ref="AC116:AG116"/>
    <mergeCell ref="AH116:AL116"/>
    <mergeCell ref="AC122:AG122"/>
    <mergeCell ref="AH122:AL122"/>
    <mergeCell ref="B123:J123"/>
    <mergeCell ref="K123:AB123"/>
    <mergeCell ref="AC123:AG123"/>
    <mergeCell ref="AH123:AL123"/>
    <mergeCell ref="B124:J124"/>
    <mergeCell ref="K124:AB124"/>
    <mergeCell ref="AC124:AG124"/>
    <mergeCell ref="AH124:AL124"/>
    <mergeCell ref="B129:J129"/>
    <mergeCell ref="K129:AB129"/>
    <mergeCell ref="AC129:AG129"/>
    <mergeCell ref="AH129:AL129"/>
    <mergeCell ref="B130:J130"/>
    <mergeCell ref="K130:AB130"/>
    <mergeCell ref="AC130:AG130"/>
    <mergeCell ref="AH130:AL130"/>
    <mergeCell ref="B125:J125"/>
    <mergeCell ref="K125:AB125"/>
    <mergeCell ref="AC125:AG125"/>
    <mergeCell ref="AH125:AL125"/>
    <mergeCell ref="B126:J126"/>
    <mergeCell ref="K126:AB126"/>
    <mergeCell ref="AC126:AG126"/>
    <mergeCell ref="AH126:AL126"/>
    <mergeCell ref="B127:J127"/>
    <mergeCell ref="K127:AB127"/>
    <mergeCell ref="AC127:AG127"/>
    <mergeCell ref="AH127:AL127"/>
    <mergeCell ref="B133:J133"/>
    <mergeCell ref="K133:AB133"/>
    <mergeCell ref="AC133:AG133"/>
    <mergeCell ref="AH133:AL133"/>
    <mergeCell ref="B134:J134"/>
    <mergeCell ref="K134:AB134"/>
    <mergeCell ref="AC134:AG134"/>
    <mergeCell ref="AH134:AL134"/>
    <mergeCell ref="B119:J119"/>
    <mergeCell ref="K119:AB119"/>
    <mergeCell ref="AC119:AG119"/>
    <mergeCell ref="AH119:AL119"/>
    <mergeCell ref="B131:J131"/>
    <mergeCell ref="K131:AB131"/>
    <mergeCell ref="AC131:AG131"/>
    <mergeCell ref="AH131:AL131"/>
    <mergeCell ref="B132:J132"/>
    <mergeCell ref="K132:AB132"/>
    <mergeCell ref="AC132:AG132"/>
    <mergeCell ref="AH132:AL132"/>
    <mergeCell ref="B128:J128"/>
    <mergeCell ref="K128:AB128"/>
    <mergeCell ref="AC128:AG128"/>
    <mergeCell ref="AH128:AL128"/>
  </mergeCells>
  <phoneticPr fontId="24" type="noConversion"/>
  <printOptions horizontalCentered="1" gridLinesSet="0"/>
  <pageMargins left="0.19685039370078741" right="0.19685039370078741" top="0.19685039370078741" bottom="0.19685039370078741" header="0" footer="0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Note 1</vt:lpstr>
      <vt:lpstr>Cover!Print_Area</vt:lpstr>
      <vt:lpstr>'Note 1'!Print_Area</vt:lpstr>
      <vt:lpstr>REVISION!Print_Area</vt:lpstr>
      <vt:lpstr>'Note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Mehdi Moghofeh</cp:lastModifiedBy>
  <cp:lastPrinted>2024-12-09T08:10:43Z</cp:lastPrinted>
  <dcterms:created xsi:type="dcterms:W3CDTF">1996-10-14T23:33:28Z</dcterms:created>
  <dcterms:modified xsi:type="dcterms:W3CDTF">2024-12-09T08:12:13Z</dcterms:modified>
</cp:coreProperties>
</file>