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CurrentActivities\PMO\Planning and Control\Current Projects\Projects\Gas-dehydration Binak\WBS\REV.02.DNS\"/>
    </mc:Choice>
  </mc:AlternateContent>
  <xr:revisionPtr revIDLastSave="0" documentId="13_ncr:1_{FFABDACF-DD88-4F7C-832A-ECBFBF9BB634}" xr6:coauthVersionLast="47" xr6:coauthVersionMax="47" xr10:uidLastSave="{00000000-0000-0000-0000-000000000000}"/>
  <bookViews>
    <workbookView xWindow="-120" yWindow="-120" windowWidth="29040" windowHeight="15720" firstSheet="1" activeTab="1" xr2:uid="{72E6B46A-1839-4B0E-A8FC-2354C0507A84}"/>
  </bookViews>
  <sheets>
    <sheet name="Sheet1" sheetId="1" state="hidden" r:id="rId1"/>
    <sheet name="WBS" sheetId="5" r:id="rId2"/>
  </sheets>
  <definedNames>
    <definedName name="_xlnm._FilterDatabase" localSheetId="0" hidden="1">Sheet1!$A$1:$G$358</definedName>
    <definedName name="_xlnm._FilterDatabase" localSheetId="1" hidden="1">WBS!$A$1:$H$489</definedName>
    <definedName name="_xlnm.Print_Area" localSheetId="0">Sheet1!$A$1:$F$358</definedName>
    <definedName name="_xlnm.Print_Area" localSheetId="1">WBS!$A$1:$F$489</definedName>
    <definedName name="_xlnm.Print_Titles" localSheetId="0">Sheet1!$1:$2</definedName>
    <definedName name="_xlnm.Print_Titles" localSheetId="1">WBS!$1:$2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7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5" i="5"/>
  <c r="C3" i="5"/>
  <c r="C4" i="5"/>
  <c r="C396" i="5"/>
  <c r="C405" i="5"/>
  <c r="D476" i="5"/>
  <c r="K476" i="5" s="1"/>
  <c r="D473" i="5"/>
  <c r="K473" i="5" s="1"/>
  <c r="K470" i="5"/>
  <c r="K462" i="5"/>
  <c r="K460" i="5"/>
  <c r="K438" i="5"/>
  <c r="K395" i="5"/>
  <c r="J366" i="5"/>
  <c r="J357" i="5"/>
  <c r="K342" i="5"/>
  <c r="K285" i="5"/>
  <c r="D185" i="5"/>
  <c r="D196" i="5" s="1"/>
  <c r="K446" i="5"/>
  <c r="K376" i="5"/>
  <c r="K331" i="5"/>
  <c r="H478" i="5"/>
  <c r="F478" i="5"/>
  <c r="H477" i="5"/>
  <c r="H476" i="5"/>
  <c r="F476" i="5"/>
  <c r="H475" i="5"/>
  <c r="H474" i="5"/>
  <c r="F474" i="5"/>
  <c r="H473" i="5"/>
  <c r="F473" i="5"/>
  <c r="H472" i="5"/>
  <c r="F472" i="5"/>
  <c r="H471" i="5"/>
  <c r="F471" i="5"/>
  <c r="H470" i="5"/>
  <c r="F470" i="5"/>
  <c r="H469" i="5"/>
  <c r="F469" i="5"/>
  <c r="D469" i="5" s="1"/>
  <c r="H468" i="5"/>
  <c r="F468" i="5"/>
  <c r="D468" i="5" s="1"/>
  <c r="H467" i="5"/>
  <c r="F467" i="5"/>
  <c r="D467" i="5" s="1"/>
  <c r="H466" i="5"/>
  <c r="F466" i="5"/>
  <c r="H465" i="5"/>
  <c r="F465" i="5"/>
  <c r="D465" i="5" s="1"/>
  <c r="H464" i="5"/>
  <c r="F464" i="5"/>
  <c r="D464" i="5" s="1"/>
  <c r="H463" i="5"/>
  <c r="F463" i="5"/>
  <c r="D463" i="5" s="1"/>
  <c r="H462" i="5"/>
  <c r="F462" i="5"/>
  <c r="H461" i="5"/>
  <c r="H460" i="5"/>
  <c r="F460" i="5"/>
  <c r="H459" i="5"/>
  <c r="F459" i="5"/>
  <c r="D459" i="5" s="1"/>
  <c r="H458" i="5"/>
  <c r="F458" i="5"/>
  <c r="D458" i="5" s="1"/>
  <c r="H457" i="5"/>
  <c r="F457" i="5"/>
  <c r="H456" i="5"/>
  <c r="F456" i="5"/>
  <c r="H455" i="5"/>
  <c r="F455" i="5"/>
  <c r="H454" i="5"/>
  <c r="F454" i="5"/>
  <c r="H453" i="5"/>
  <c r="F453" i="5"/>
  <c r="H452" i="5"/>
  <c r="F452" i="5"/>
  <c r="H451" i="5"/>
  <c r="F451" i="5"/>
  <c r="H446" i="5"/>
  <c r="F446" i="5"/>
  <c r="H445" i="5"/>
  <c r="F445" i="5"/>
  <c r="H444" i="5"/>
  <c r="F444" i="5"/>
  <c r="H443" i="5"/>
  <c r="F443" i="5"/>
  <c r="H438" i="5"/>
  <c r="F438" i="5"/>
  <c r="H425" i="5"/>
  <c r="F425" i="5"/>
  <c r="H424" i="5"/>
  <c r="F424" i="5"/>
  <c r="H423" i="5"/>
  <c r="F423" i="5"/>
  <c r="H422" i="5"/>
  <c r="F422" i="5"/>
  <c r="H421" i="5"/>
  <c r="F421" i="5"/>
  <c r="H420" i="5"/>
  <c r="F420" i="5"/>
  <c r="H419" i="5"/>
  <c r="F419" i="5"/>
  <c r="H414" i="5"/>
  <c r="H413" i="5"/>
  <c r="F413" i="5"/>
  <c r="H412" i="5"/>
  <c r="F412" i="5"/>
  <c r="H411" i="5"/>
  <c r="F411" i="5"/>
  <c r="H406" i="5"/>
  <c r="F404" i="5"/>
  <c r="F403" i="5"/>
  <c r="F402" i="5"/>
  <c r="H395" i="5"/>
  <c r="F395" i="5"/>
  <c r="F394" i="5"/>
  <c r="F393" i="5"/>
  <c r="F392" i="5"/>
  <c r="F391" i="5"/>
  <c r="D386" i="5"/>
  <c r="J386" i="5" s="1"/>
  <c r="H385" i="5"/>
  <c r="F385" i="5"/>
  <c r="H384" i="5"/>
  <c r="F384" i="5"/>
  <c r="H383" i="5"/>
  <c r="F383" i="5"/>
  <c r="H382" i="5"/>
  <c r="F382" i="5"/>
  <c r="D377" i="5"/>
  <c r="J377" i="5" s="1"/>
  <c r="H376" i="5"/>
  <c r="F376" i="5"/>
  <c r="H375" i="5"/>
  <c r="F375" i="5"/>
  <c r="H374" i="5"/>
  <c r="F374" i="5"/>
  <c r="H373" i="5"/>
  <c r="F373" i="5"/>
  <c r="H372" i="5"/>
  <c r="F372" i="5"/>
  <c r="H371" i="5"/>
  <c r="F371" i="5"/>
  <c r="I366" i="5"/>
  <c r="D370" i="5" s="1"/>
  <c r="H366" i="5"/>
  <c r="F366" i="5"/>
  <c r="H365" i="5"/>
  <c r="F365" i="5"/>
  <c r="H364" i="5"/>
  <c r="F364" i="5"/>
  <c r="H363" i="5"/>
  <c r="F363" i="5"/>
  <c r="H362" i="5"/>
  <c r="F362" i="5"/>
  <c r="H357" i="5"/>
  <c r="F357" i="5"/>
  <c r="H356" i="5"/>
  <c r="H355" i="5"/>
  <c r="H350" i="5"/>
  <c r="H349" i="5"/>
  <c r="H348" i="5"/>
  <c r="H343" i="5"/>
  <c r="F343" i="5"/>
  <c r="H342" i="5"/>
  <c r="F342" i="5"/>
  <c r="H341" i="5"/>
  <c r="F341" i="5"/>
  <c r="H340" i="5"/>
  <c r="F340" i="5"/>
  <c r="H339" i="5"/>
  <c r="F339" i="5"/>
  <c r="H338" i="5"/>
  <c r="F338" i="5"/>
  <c r="H337" i="5"/>
  <c r="F337" i="5"/>
  <c r="H336" i="5"/>
  <c r="F336" i="5"/>
  <c r="J331" i="5"/>
  <c r="I331" i="5"/>
  <c r="D335" i="5" s="1"/>
  <c r="H331" i="5"/>
  <c r="F331" i="5"/>
  <c r="H330" i="5"/>
  <c r="F330" i="5"/>
  <c r="D330" i="5" s="1"/>
  <c r="H329" i="5"/>
  <c r="F329" i="5"/>
  <c r="H328" i="5"/>
  <c r="F328" i="5"/>
  <c r="D328" i="5" s="1"/>
  <c r="H327" i="5"/>
  <c r="F327" i="5"/>
  <c r="D327" i="5" s="1"/>
  <c r="H326" i="5"/>
  <c r="F326" i="5"/>
  <c r="D326" i="5" s="1"/>
  <c r="H325" i="5"/>
  <c r="F325" i="5"/>
  <c r="D325" i="5" s="1"/>
  <c r="H324" i="5"/>
  <c r="F324" i="5"/>
  <c r="H323" i="5"/>
  <c r="F323" i="5"/>
  <c r="H322" i="5"/>
  <c r="F322" i="5"/>
  <c r="D322" i="5" s="1"/>
  <c r="H321" i="5"/>
  <c r="F321" i="5"/>
  <c r="D321" i="5" s="1"/>
  <c r="H320" i="5"/>
  <c r="H319" i="5"/>
  <c r="H318" i="5"/>
  <c r="H317" i="5"/>
  <c r="F317" i="5"/>
  <c r="D317" i="5" s="1"/>
  <c r="H316" i="5"/>
  <c r="F316" i="5"/>
  <c r="D316" i="5" s="1"/>
  <c r="H315" i="5"/>
  <c r="F315" i="5"/>
  <c r="H314" i="5"/>
  <c r="F314" i="5"/>
  <c r="D314" i="5" s="1"/>
  <c r="H313" i="5"/>
  <c r="F313" i="5"/>
  <c r="H308" i="5"/>
  <c r="H303" i="5"/>
  <c r="H302" i="5"/>
  <c r="F302" i="5"/>
  <c r="D302" i="5" s="1"/>
  <c r="D303" i="5" s="1"/>
  <c r="H297" i="5"/>
  <c r="H292" i="5"/>
  <c r="H287" i="5"/>
  <c r="H286" i="5"/>
  <c r="D286" i="5"/>
  <c r="D297" i="5" s="1"/>
  <c r="H285" i="5"/>
  <c r="F285" i="5"/>
  <c r="H284" i="5"/>
  <c r="F284" i="5"/>
  <c r="D284" i="5" s="1"/>
  <c r="H283" i="5"/>
  <c r="F283" i="5"/>
  <c r="H282" i="5"/>
  <c r="F282" i="5"/>
  <c r="D282" i="5" s="1"/>
  <c r="H281" i="5"/>
  <c r="F281" i="5"/>
  <c r="H280" i="5"/>
  <c r="F280" i="5"/>
  <c r="H279" i="5"/>
  <c r="F279" i="5"/>
  <c r="H278" i="5"/>
  <c r="F278" i="5"/>
  <c r="H277" i="5"/>
  <c r="F277" i="5"/>
  <c r="H276" i="5"/>
  <c r="F276" i="5"/>
  <c r="H275" i="5"/>
  <c r="F275" i="5"/>
  <c r="D275" i="5" s="1"/>
  <c r="H274" i="5"/>
  <c r="H273" i="5"/>
  <c r="H272" i="5"/>
  <c r="D272" i="5"/>
  <c r="H271" i="5"/>
  <c r="F271" i="5"/>
  <c r="D271" i="5" s="1"/>
  <c r="H270" i="5"/>
  <c r="H269" i="5"/>
  <c r="F269" i="5"/>
  <c r="H268" i="5"/>
  <c r="F268" i="5"/>
  <c r="H267" i="5"/>
  <c r="F267" i="5"/>
  <c r="D267" i="5" s="1"/>
  <c r="H266" i="5"/>
  <c r="F266" i="5"/>
  <c r="D266" i="5" s="1"/>
  <c r="H265" i="5"/>
  <c r="F265" i="5"/>
  <c r="H260" i="5"/>
  <c r="H255" i="5"/>
  <c r="H254" i="5"/>
  <c r="F254" i="5"/>
  <c r="H249" i="5"/>
  <c r="H244" i="5"/>
  <c r="H239" i="5"/>
  <c r="H238" i="5"/>
  <c r="D238" i="5"/>
  <c r="D244" i="5" s="1"/>
  <c r="H237" i="5"/>
  <c r="F237" i="5"/>
  <c r="H236" i="5"/>
  <c r="F236" i="5"/>
  <c r="D236" i="5" s="1"/>
  <c r="H235" i="5"/>
  <c r="F235" i="5"/>
  <c r="H234" i="5"/>
  <c r="F234" i="5"/>
  <c r="H233" i="5"/>
  <c r="F233" i="5"/>
  <c r="D233" i="5" s="1"/>
  <c r="H232" i="5"/>
  <c r="F232" i="5"/>
  <c r="D232" i="5" s="1"/>
  <c r="H231" i="5"/>
  <c r="F231" i="5"/>
  <c r="H230" i="5"/>
  <c r="F230" i="5"/>
  <c r="D230" i="5" s="1"/>
  <c r="H229" i="5"/>
  <c r="F229" i="5"/>
  <c r="H228" i="5"/>
  <c r="F228" i="5"/>
  <c r="H227" i="5"/>
  <c r="F227" i="5"/>
  <c r="D227" i="5" s="1"/>
  <c r="H226" i="5"/>
  <c r="D226" i="5"/>
  <c r="H225" i="5"/>
  <c r="H224" i="5"/>
  <c r="D224" i="5"/>
  <c r="H223" i="5"/>
  <c r="F223" i="5"/>
  <c r="H222" i="5"/>
  <c r="F222" i="5"/>
  <c r="H221" i="5"/>
  <c r="F221" i="5"/>
  <c r="D221" i="5" s="1"/>
  <c r="H220" i="5"/>
  <c r="F220" i="5"/>
  <c r="H219" i="5"/>
  <c r="F219" i="5"/>
  <c r="H218" i="5"/>
  <c r="F218" i="5"/>
  <c r="D218" i="5" s="1"/>
  <c r="H217" i="5"/>
  <c r="F217" i="5"/>
  <c r="H212" i="5"/>
  <c r="F212" i="5"/>
  <c r="H207" i="5"/>
  <c r="H202" i="5"/>
  <c r="H201" i="5"/>
  <c r="H196" i="5"/>
  <c r="H191" i="5"/>
  <c r="H186" i="5"/>
  <c r="H185" i="5"/>
  <c r="H184" i="5"/>
  <c r="F184" i="5"/>
  <c r="D375" i="5" l="1"/>
  <c r="K366" i="5"/>
  <c r="D341" i="5"/>
  <c r="D474" i="5"/>
  <c r="D332" i="5"/>
  <c r="D249" i="5"/>
  <c r="D253" i="5" s="1"/>
  <c r="D274" i="5"/>
  <c r="D318" i="5"/>
  <c r="D329" i="5"/>
  <c r="D372" i="5"/>
  <c r="D466" i="5"/>
  <c r="D472" i="5"/>
  <c r="K457" i="5"/>
  <c r="D333" i="5"/>
  <c r="D217" i="5"/>
  <c r="D313" i="5"/>
  <c r="D324" i="5"/>
  <c r="D319" i="5"/>
  <c r="D276" i="5"/>
  <c r="D320" i="5"/>
  <c r="D374" i="5"/>
  <c r="D396" i="5"/>
  <c r="D405" i="5"/>
  <c r="D406" i="5" s="1"/>
  <c r="J406" i="5" s="1"/>
  <c r="D412" i="5" s="1"/>
  <c r="D281" i="5"/>
  <c r="D219" i="5"/>
  <c r="D225" i="5"/>
  <c r="D231" i="5"/>
  <c r="D265" i="5"/>
  <c r="D315" i="5"/>
  <c r="J438" i="5"/>
  <c r="D443" i="5" s="1"/>
  <c r="K237" i="5"/>
  <c r="D279" i="5"/>
  <c r="D323" i="5"/>
  <c r="I377" i="5"/>
  <c r="D381" i="5" s="1"/>
  <c r="I438" i="5"/>
  <c r="D382" i="5"/>
  <c r="D384" i="5"/>
  <c r="D383" i="5"/>
  <c r="D385" i="5"/>
  <c r="D392" i="5"/>
  <c r="D373" i="5"/>
  <c r="D365" i="5"/>
  <c r="D364" i="5"/>
  <c r="D363" i="5"/>
  <c r="D362" i="5"/>
  <c r="I357" i="5"/>
  <c r="D361" i="5" s="1"/>
  <c r="K357" i="5"/>
  <c r="D338" i="5"/>
  <c r="D339" i="5"/>
  <c r="D292" i="5"/>
  <c r="D296" i="5" s="1"/>
  <c r="D277" i="5"/>
  <c r="D269" i="5"/>
  <c r="D254" i="5"/>
  <c r="D260" i="5" s="1"/>
  <c r="D268" i="5"/>
  <c r="D273" i="5"/>
  <c r="D278" i="5"/>
  <c r="D283" i="5"/>
  <c r="D239" i="5"/>
  <c r="D242" i="5" s="1"/>
  <c r="D270" i="5"/>
  <c r="D280" i="5"/>
  <c r="D201" i="5"/>
  <c r="D207" i="5" s="1"/>
  <c r="D211" i="5" s="1"/>
  <c r="D220" i="5"/>
  <c r="D212" i="5"/>
  <c r="D213" i="5" s="1"/>
  <c r="D222" i="5"/>
  <c r="D228" i="5"/>
  <c r="D234" i="5"/>
  <c r="K184" i="5"/>
  <c r="D223" i="5"/>
  <c r="D229" i="5"/>
  <c r="D235" i="5"/>
  <c r="D191" i="5"/>
  <c r="D195" i="5" s="1"/>
  <c r="D298" i="5"/>
  <c r="D300" i="5"/>
  <c r="D301" i="5"/>
  <c r="D299" i="5"/>
  <c r="D343" i="5"/>
  <c r="D350" i="5"/>
  <c r="D198" i="5"/>
  <c r="D200" i="5"/>
  <c r="D197" i="5"/>
  <c r="D199" i="5"/>
  <c r="D307" i="5"/>
  <c r="D306" i="5"/>
  <c r="D305" i="5"/>
  <c r="D304" i="5"/>
  <c r="D391" i="5"/>
  <c r="D394" i="5"/>
  <c r="D393" i="5"/>
  <c r="D248" i="5"/>
  <c r="D247" i="5"/>
  <c r="D246" i="5"/>
  <c r="D245" i="5"/>
  <c r="J446" i="5"/>
  <c r="I446" i="5"/>
  <c r="D308" i="5"/>
  <c r="D334" i="5"/>
  <c r="D367" i="5"/>
  <c r="D368" i="5"/>
  <c r="D336" i="5"/>
  <c r="D340" i="5"/>
  <c r="D369" i="5"/>
  <c r="D471" i="5"/>
  <c r="F4" i="5"/>
  <c r="D371" i="5"/>
  <c r="D186" i="5"/>
  <c r="D337" i="5"/>
  <c r="I386" i="5"/>
  <c r="D287" i="5"/>
  <c r="D288" i="5" s="1"/>
  <c r="D289" i="5" s="1"/>
  <c r="D290" i="5" s="1"/>
  <c r="D291" i="5" s="1"/>
  <c r="E190" i="1"/>
  <c r="G190" i="1"/>
  <c r="G343" i="1"/>
  <c r="E343" i="1" s="1"/>
  <c r="G341" i="1"/>
  <c r="E341" i="1" s="1"/>
  <c r="G340" i="1"/>
  <c r="E340" i="1" s="1"/>
  <c r="G333" i="1"/>
  <c r="E333" i="1" s="1"/>
  <c r="G334" i="1"/>
  <c r="E334" i="1" s="1"/>
  <c r="G335" i="1"/>
  <c r="E335" i="1" s="1"/>
  <c r="G336" i="1"/>
  <c r="E336" i="1" s="1"/>
  <c r="G337" i="1"/>
  <c r="E337" i="1" s="1"/>
  <c r="G338" i="1"/>
  <c r="E338" i="1" s="1"/>
  <c r="G332" i="1"/>
  <c r="E332" i="1" s="1"/>
  <c r="G328" i="1"/>
  <c r="E328" i="1" s="1"/>
  <c r="G327" i="1"/>
  <c r="E327" i="1" s="1"/>
  <c r="G321" i="1"/>
  <c r="G322" i="1"/>
  <c r="G323" i="1"/>
  <c r="G324" i="1"/>
  <c r="G325" i="1"/>
  <c r="G320" i="1"/>
  <c r="E320" i="1" s="1"/>
  <c r="G317" i="1"/>
  <c r="E317" i="1" s="1"/>
  <c r="G318" i="1"/>
  <c r="E318" i="1" s="1"/>
  <c r="G316" i="1"/>
  <c r="E316" i="1" s="1"/>
  <c r="G309" i="1"/>
  <c r="G310" i="1"/>
  <c r="G311" i="1"/>
  <c r="G312" i="1"/>
  <c r="G313" i="1"/>
  <c r="G314" i="1"/>
  <c r="G308" i="1"/>
  <c r="G305" i="1"/>
  <c r="G306" i="1"/>
  <c r="G304" i="1"/>
  <c r="G307" i="1"/>
  <c r="E307" i="1" s="1"/>
  <c r="G303" i="1"/>
  <c r="E303" i="1" s="1"/>
  <c r="G299" i="1"/>
  <c r="E299" i="1" s="1"/>
  <c r="G300" i="1"/>
  <c r="E300" i="1" s="1"/>
  <c r="G301" i="1"/>
  <c r="E301" i="1" s="1"/>
  <c r="G298" i="1"/>
  <c r="E298" i="1" s="1"/>
  <c r="G293" i="1"/>
  <c r="E293" i="1" s="1"/>
  <c r="G294" i="1"/>
  <c r="E294" i="1" s="1"/>
  <c r="G295" i="1"/>
  <c r="E295" i="1" s="1"/>
  <c r="G296" i="1"/>
  <c r="E296" i="1" s="1"/>
  <c r="G292" i="1"/>
  <c r="E292" i="1" s="1"/>
  <c r="G288" i="1"/>
  <c r="E288" i="1" s="1"/>
  <c r="G289" i="1"/>
  <c r="E289" i="1" s="1"/>
  <c r="G290" i="1"/>
  <c r="E290" i="1" s="1"/>
  <c r="G287" i="1"/>
  <c r="E287" i="1" s="1"/>
  <c r="E283" i="1"/>
  <c r="G280" i="1"/>
  <c r="E280" i="1" s="1"/>
  <c r="G274" i="1"/>
  <c r="E274" i="1" s="1"/>
  <c r="D273" i="1"/>
  <c r="G275" i="1"/>
  <c r="E275" i="1" s="1"/>
  <c r="G276" i="1"/>
  <c r="E276" i="1" s="1"/>
  <c r="G277" i="1"/>
  <c r="E277" i="1" s="1"/>
  <c r="G278" i="1"/>
  <c r="E278" i="1" s="1"/>
  <c r="G273" i="1"/>
  <c r="E273" i="1" s="1"/>
  <c r="G251" i="1"/>
  <c r="E251" i="1" s="1"/>
  <c r="E253" i="1" s="1"/>
  <c r="G254" i="1"/>
  <c r="E254" i="1" s="1"/>
  <c r="G255" i="1"/>
  <c r="E255" i="1" s="1"/>
  <c r="G256" i="1"/>
  <c r="E256" i="1" s="1"/>
  <c r="G257" i="1"/>
  <c r="E257" i="1" s="1"/>
  <c r="G258" i="1"/>
  <c r="E258" i="1" s="1"/>
  <c r="G259" i="1"/>
  <c r="E259" i="1" s="1"/>
  <c r="G260" i="1"/>
  <c r="E260" i="1" s="1"/>
  <c r="G261" i="1"/>
  <c r="E261" i="1" s="1"/>
  <c r="G262" i="1"/>
  <c r="E262" i="1" s="1"/>
  <c r="G263" i="1"/>
  <c r="E263" i="1" s="1"/>
  <c r="G264" i="1"/>
  <c r="E264" i="1" s="1"/>
  <c r="G265" i="1"/>
  <c r="E265" i="1" s="1"/>
  <c r="G266" i="1"/>
  <c r="E266" i="1" s="1"/>
  <c r="G267" i="1"/>
  <c r="E267" i="1" s="1"/>
  <c r="G268" i="1"/>
  <c r="E268" i="1" s="1"/>
  <c r="G269" i="1"/>
  <c r="E269" i="1" s="1"/>
  <c r="G270" i="1"/>
  <c r="E270" i="1" s="1"/>
  <c r="G271" i="1"/>
  <c r="E271" i="1" s="1"/>
  <c r="G247" i="1"/>
  <c r="E247" i="1" s="1"/>
  <c r="E250" i="1" s="1"/>
  <c r="G347" i="1"/>
  <c r="G345" i="1"/>
  <c r="G342" i="1"/>
  <c r="G339" i="1"/>
  <c r="G331" i="1"/>
  <c r="G329" i="1"/>
  <c r="G326" i="1"/>
  <c r="G319" i="1"/>
  <c r="G315" i="1"/>
  <c r="G302" i="1"/>
  <c r="G297" i="1"/>
  <c r="G291" i="1"/>
  <c r="G286" i="1"/>
  <c r="G279" i="1"/>
  <c r="G272" i="1"/>
  <c r="G246" i="1"/>
  <c r="G218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E232" i="1" s="1"/>
  <c r="G231" i="1"/>
  <c r="G230" i="1"/>
  <c r="G229" i="1"/>
  <c r="G228" i="1"/>
  <c r="G227" i="1"/>
  <c r="G226" i="1"/>
  <c r="G223" i="1"/>
  <c r="G219" i="1"/>
  <c r="G217" i="1"/>
  <c r="E217" i="1" s="1"/>
  <c r="G216" i="1"/>
  <c r="E216" i="1" s="1"/>
  <c r="G215" i="1"/>
  <c r="E215" i="1" s="1"/>
  <c r="G214" i="1"/>
  <c r="E214" i="1" s="1"/>
  <c r="G213" i="1"/>
  <c r="E213" i="1" s="1"/>
  <c r="G212" i="1"/>
  <c r="E212" i="1" s="1"/>
  <c r="G211" i="1"/>
  <c r="E211" i="1" s="1"/>
  <c r="G210" i="1"/>
  <c r="E210" i="1" s="1"/>
  <c r="G209" i="1"/>
  <c r="E209" i="1" s="1"/>
  <c r="G208" i="1"/>
  <c r="E208" i="1" s="1"/>
  <c r="G207" i="1"/>
  <c r="E207" i="1" s="1"/>
  <c r="G206" i="1"/>
  <c r="E206" i="1" s="1"/>
  <c r="G205" i="1"/>
  <c r="E205" i="1" s="1"/>
  <c r="G204" i="1"/>
  <c r="E204" i="1" s="1"/>
  <c r="G203" i="1"/>
  <c r="E203" i="1" s="1"/>
  <c r="G202" i="1"/>
  <c r="E202" i="1" s="1"/>
  <c r="G201" i="1"/>
  <c r="E201" i="1" s="1"/>
  <c r="G200" i="1"/>
  <c r="E200" i="1" s="1"/>
  <c r="G199" i="1"/>
  <c r="E199" i="1" s="1"/>
  <c r="G198" i="1"/>
  <c r="E198" i="1" s="1"/>
  <c r="G197" i="1"/>
  <c r="E197" i="1" s="1"/>
  <c r="G194" i="1"/>
  <c r="E194" i="1" s="1"/>
  <c r="E196" i="1" s="1"/>
  <c r="E192" i="1"/>
  <c r="G189" i="1"/>
  <c r="G64" i="1"/>
  <c r="G12" i="1"/>
  <c r="G22" i="1"/>
  <c r="G5" i="1"/>
  <c r="G187" i="1"/>
  <c r="E187" i="1" s="1"/>
  <c r="G183" i="1"/>
  <c r="E183" i="1" s="1"/>
  <c r="D5" i="1"/>
  <c r="G184" i="1"/>
  <c r="E184" i="1" s="1"/>
  <c r="G185" i="1"/>
  <c r="E185" i="1" s="1"/>
  <c r="G186" i="1"/>
  <c r="E186" i="1" s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6" i="1"/>
  <c r="G4" i="1"/>
  <c r="E4" i="1" s="1"/>
  <c r="D307" i="1"/>
  <c r="D303" i="1"/>
  <c r="D333" i="1"/>
  <c r="D334" i="1"/>
  <c r="D335" i="1"/>
  <c r="D336" i="1"/>
  <c r="D337" i="1"/>
  <c r="D338" i="1"/>
  <c r="D332" i="1"/>
  <c r="D330" i="1"/>
  <c r="D328" i="1"/>
  <c r="D327" i="1"/>
  <c r="D321" i="1"/>
  <c r="D322" i="1"/>
  <c r="D323" i="1"/>
  <c r="D324" i="1"/>
  <c r="D325" i="1"/>
  <c r="D320" i="1"/>
  <c r="D317" i="1"/>
  <c r="D318" i="1"/>
  <c r="D316" i="1"/>
  <c r="D299" i="1"/>
  <c r="D300" i="1"/>
  <c r="D301" i="1"/>
  <c r="D298" i="1"/>
  <c r="D293" i="1"/>
  <c r="D294" i="1"/>
  <c r="D295" i="1"/>
  <c r="D296" i="1"/>
  <c r="D292" i="1"/>
  <c r="D341" i="1"/>
  <c r="D340" i="1"/>
  <c r="D344" i="1"/>
  <c r="D343" i="1"/>
  <c r="D346" i="1"/>
  <c r="D350" i="1"/>
  <c r="D352" i="1"/>
  <c r="D354" i="1"/>
  <c r="D356" i="1"/>
  <c r="D358" i="1"/>
  <c r="D283" i="1"/>
  <c r="D284" i="1" s="1"/>
  <c r="D280" i="1"/>
  <c r="D288" i="1"/>
  <c r="D289" i="1"/>
  <c r="D290" i="1"/>
  <c r="D287" i="1"/>
  <c r="D274" i="1"/>
  <c r="D275" i="1"/>
  <c r="D276" i="1"/>
  <c r="D277" i="1"/>
  <c r="D278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47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19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19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6" i="1"/>
  <c r="D184" i="1"/>
  <c r="D185" i="1"/>
  <c r="D186" i="1"/>
  <c r="D187" i="1"/>
  <c r="D183" i="1"/>
  <c r="D255" i="5" l="1"/>
  <c r="D259" i="5" s="1"/>
  <c r="D252" i="5"/>
  <c r="D192" i="5"/>
  <c r="D360" i="5"/>
  <c r="D358" i="5"/>
  <c r="D379" i="5"/>
  <c r="D359" i="5"/>
  <c r="D426" i="5"/>
  <c r="J426" i="5" s="1"/>
  <c r="D251" i="5"/>
  <c r="I406" i="5"/>
  <c r="D408" i="5" s="1"/>
  <c r="D209" i="5"/>
  <c r="D414" i="5"/>
  <c r="D422" i="5" s="1"/>
  <c r="J397" i="5"/>
  <c r="D402" i="5" s="1"/>
  <c r="D380" i="5"/>
  <c r="D250" i="5"/>
  <c r="D210" i="5"/>
  <c r="D411" i="5"/>
  <c r="D295" i="5"/>
  <c r="D293" i="5"/>
  <c r="D378" i="5"/>
  <c r="D445" i="5"/>
  <c r="D444" i="5"/>
  <c r="D214" i="5"/>
  <c r="D215" i="5"/>
  <c r="D216" i="5"/>
  <c r="D208" i="5"/>
  <c r="D202" i="5"/>
  <c r="D206" i="5" s="1"/>
  <c r="D442" i="5"/>
  <c r="D441" i="5"/>
  <c r="D440" i="5"/>
  <c r="D439" i="5"/>
  <c r="D294" i="5"/>
  <c r="D243" i="5"/>
  <c r="D241" i="5"/>
  <c r="D240" i="5"/>
  <c r="D194" i="5"/>
  <c r="D193" i="5"/>
  <c r="D450" i="5"/>
  <c r="D449" i="5"/>
  <c r="D448" i="5"/>
  <c r="D447" i="5"/>
  <c r="D264" i="5"/>
  <c r="D263" i="5"/>
  <c r="D262" i="5"/>
  <c r="D261" i="5"/>
  <c r="D451" i="5"/>
  <c r="D454" i="5"/>
  <c r="D453" i="5"/>
  <c r="D388" i="5"/>
  <c r="D387" i="5"/>
  <c r="D390" i="5"/>
  <c r="D389" i="5"/>
  <c r="D401" i="5"/>
  <c r="D400" i="5"/>
  <c r="D399" i="5"/>
  <c r="D398" i="5"/>
  <c r="D188" i="5"/>
  <c r="D187" i="5"/>
  <c r="D190" i="5"/>
  <c r="D189" i="5"/>
  <c r="J350" i="5"/>
  <c r="I350" i="5"/>
  <c r="D456" i="5"/>
  <c r="D455" i="5"/>
  <c r="J343" i="5"/>
  <c r="I343" i="5"/>
  <c r="D312" i="5"/>
  <c r="D311" i="5"/>
  <c r="D310" i="5"/>
  <c r="D309" i="5"/>
  <c r="D413" i="5"/>
  <c r="D452" i="5"/>
  <c r="E252" i="1"/>
  <c r="E248" i="1"/>
  <c r="E249" i="1"/>
  <c r="E191" i="1"/>
  <c r="E193" i="1"/>
  <c r="E195" i="1"/>
  <c r="E308" i="1"/>
  <c r="E314" i="1"/>
  <c r="E313" i="1"/>
  <c r="E311" i="1"/>
  <c r="E321" i="1"/>
  <c r="E322" i="1" s="1"/>
  <c r="E323" i="1" s="1"/>
  <c r="E324" i="1" s="1"/>
  <c r="E325" i="1" s="1"/>
  <c r="E310" i="1"/>
  <c r="E312" i="1"/>
  <c r="E304" i="1"/>
  <c r="E305" i="1" s="1"/>
  <c r="E306" i="1" s="1"/>
  <c r="E309" i="1"/>
  <c r="E281" i="1"/>
  <c r="E285" i="1"/>
  <c r="E284" i="1"/>
  <c r="E282" i="1"/>
  <c r="E233" i="1"/>
  <c r="E244" i="1"/>
  <c r="E243" i="1"/>
  <c r="E231" i="1"/>
  <c r="E242" i="1"/>
  <c r="E230" i="1"/>
  <c r="E241" i="1"/>
  <c r="E229" i="1"/>
  <c r="E240" i="1"/>
  <c r="E228" i="1"/>
  <c r="E238" i="1"/>
  <c r="E239" i="1"/>
  <c r="E227" i="1"/>
  <c r="E226" i="1"/>
  <c r="E237" i="1"/>
  <c r="E236" i="1"/>
  <c r="E235" i="1"/>
  <c r="E223" i="1"/>
  <c r="E219" i="1"/>
  <c r="E234" i="1"/>
  <c r="E245" i="1"/>
  <c r="E29" i="1"/>
  <c r="E109" i="1"/>
  <c r="E61" i="1"/>
  <c r="E174" i="1"/>
  <c r="E138" i="1"/>
  <c r="E102" i="1"/>
  <c r="E66" i="1"/>
  <c r="E173" i="1"/>
  <c r="E161" i="1"/>
  <c r="E149" i="1"/>
  <c r="E137" i="1"/>
  <c r="E125" i="1"/>
  <c r="E113" i="1"/>
  <c r="E101" i="1"/>
  <c r="E89" i="1"/>
  <c r="E77" i="1"/>
  <c r="E65" i="1"/>
  <c r="E52" i="1"/>
  <c r="E40" i="1"/>
  <c r="E28" i="1"/>
  <c r="E15" i="1"/>
  <c r="E162" i="1"/>
  <c r="E114" i="1"/>
  <c r="E78" i="1"/>
  <c r="E16" i="1"/>
  <c r="E172" i="1"/>
  <c r="E160" i="1"/>
  <c r="E148" i="1"/>
  <c r="E136" i="1"/>
  <c r="E124" i="1"/>
  <c r="E112" i="1"/>
  <c r="E100" i="1"/>
  <c r="E88" i="1"/>
  <c r="E76" i="1"/>
  <c r="E14" i="1"/>
  <c r="E150" i="1"/>
  <c r="E126" i="1"/>
  <c r="E90" i="1"/>
  <c r="E6" i="1"/>
  <c r="E171" i="1"/>
  <c r="E159" i="1"/>
  <c r="E147" i="1"/>
  <c r="E135" i="1"/>
  <c r="E123" i="1"/>
  <c r="E111" i="1"/>
  <c r="E99" i="1"/>
  <c r="E87" i="1"/>
  <c r="E75" i="1"/>
  <c r="E62" i="1"/>
  <c r="E50" i="1"/>
  <c r="E38" i="1"/>
  <c r="E26" i="1"/>
  <c r="E13" i="1"/>
  <c r="E182" i="1"/>
  <c r="E170" i="1"/>
  <c r="E158" i="1"/>
  <c r="E146" i="1"/>
  <c r="E134" i="1"/>
  <c r="E122" i="1"/>
  <c r="E110" i="1"/>
  <c r="E98" i="1"/>
  <c r="E86" i="1"/>
  <c r="E74" i="1"/>
  <c r="E60" i="1"/>
  <c r="E48" i="1"/>
  <c r="E36" i="1"/>
  <c r="E24" i="1"/>
  <c r="E10" i="1"/>
  <c r="E180" i="1"/>
  <c r="E168" i="1"/>
  <c r="E156" i="1"/>
  <c r="E144" i="1"/>
  <c r="E132" i="1"/>
  <c r="E120" i="1"/>
  <c r="E108" i="1"/>
  <c r="E96" i="1"/>
  <c r="E84" i="1"/>
  <c r="E72" i="1"/>
  <c r="E9" i="1"/>
  <c r="E22" i="1"/>
  <c r="E58" i="1"/>
  <c r="E46" i="1"/>
  <c r="E34" i="1"/>
  <c r="E21" i="1"/>
  <c r="E8" i="1"/>
  <c r="E12" i="1"/>
  <c r="E178" i="1"/>
  <c r="E166" i="1"/>
  <c r="E154" i="1"/>
  <c r="E142" i="1"/>
  <c r="E130" i="1"/>
  <c r="E118" i="1"/>
  <c r="E106" i="1"/>
  <c r="E94" i="1"/>
  <c r="E82" i="1"/>
  <c r="E70" i="1"/>
  <c r="E20" i="1"/>
  <c r="E7" i="1"/>
  <c r="E64" i="1"/>
  <c r="E56" i="1"/>
  <c r="E44" i="1"/>
  <c r="E32" i="1"/>
  <c r="E19" i="1"/>
  <c r="E176" i="1"/>
  <c r="E164" i="1"/>
  <c r="E152" i="1"/>
  <c r="E140" i="1"/>
  <c r="E128" i="1"/>
  <c r="E116" i="1"/>
  <c r="E104" i="1"/>
  <c r="E92" i="1"/>
  <c r="E80" i="1"/>
  <c r="E68" i="1"/>
  <c r="E55" i="1"/>
  <c r="E43" i="1"/>
  <c r="E31" i="1"/>
  <c r="E18" i="1"/>
  <c r="E175" i="1"/>
  <c r="E163" i="1"/>
  <c r="E151" i="1"/>
  <c r="E139" i="1"/>
  <c r="E127" i="1"/>
  <c r="E115" i="1"/>
  <c r="E103" i="1"/>
  <c r="E91" i="1"/>
  <c r="E79" i="1"/>
  <c r="E67" i="1"/>
  <c r="E54" i="1"/>
  <c r="E42" i="1"/>
  <c r="E30" i="1"/>
  <c r="E17" i="1"/>
  <c r="D306" i="1"/>
  <c r="E5" i="1"/>
  <c r="E63" i="1"/>
  <c r="E51" i="1"/>
  <c r="E39" i="1"/>
  <c r="E27" i="1"/>
  <c r="E181" i="1"/>
  <c r="E169" i="1"/>
  <c r="E157" i="1"/>
  <c r="E145" i="1"/>
  <c r="E85" i="1"/>
  <c r="E49" i="1"/>
  <c r="E37" i="1"/>
  <c r="E25" i="1"/>
  <c r="E179" i="1"/>
  <c r="E167" i="1"/>
  <c r="E155" i="1"/>
  <c r="E143" i="1"/>
  <c r="E131" i="1"/>
  <c r="E119" i="1"/>
  <c r="E107" i="1"/>
  <c r="E95" i="1"/>
  <c r="E83" i="1"/>
  <c r="E71" i="1"/>
  <c r="E59" i="1"/>
  <c r="E47" i="1"/>
  <c r="E35" i="1"/>
  <c r="E23" i="1"/>
  <c r="E11" i="1"/>
  <c r="E133" i="1"/>
  <c r="E177" i="1"/>
  <c r="E165" i="1"/>
  <c r="E153" i="1"/>
  <c r="E141" i="1"/>
  <c r="E129" i="1"/>
  <c r="E117" i="1"/>
  <c r="E105" i="1"/>
  <c r="E93" i="1"/>
  <c r="E81" i="1"/>
  <c r="E69" i="1"/>
  <c r="E57" i="1"/>
  <c r="E45" i="1"/>
  <c r="E33" i="1"/>
  <c r="E121" i="1"/>
  <c r="E73" i="1"/>
  <c r="E97" i="1"/>
  <c r="E53" i="1"/>
  <c r="E41" i="1"/>
  <c r="D313" i="1"/>
  <c r="D311" i="1"/>
  <c r="D309" i="1"/>
  <c r="D304" i="1"/>
  <c r="D308" i="1"/>
  <c r="D314" i="1"/>
  <c r="D312" i="1"/>
  <c r="D281" i="1"/>
  <c r="D282" i="1"/>
  <c r="D310" i="1"/>
  <c r="D305" i="1"/>
  <c r="D285" i="1"/>
  <c r="D257" i="5" l="1"/>
  <c r="D258" i="5"/>
  <c r="D256" i="5"/>
  <c r="D432" i="5"/>
  <c r="D433" i="5"/>
  <c r="D434" i="5"/>
  <c r="D435" i="5"/>
  <c r="D436" i="5"/>
  <c r="D437" i="5"/>
  <c r="D431" i="5"/>
  <c r="D410" i="5"/>
  <c r="D421" i="5"/>
  <c r="I426" i="5"/>
  <c r="D430" i="5" s="1"/>
  <c r="D420" i="5"/>
  <c r="I414" i="5"/>
  <c r="D416" i="5" s="1"/>
  <c r="D425" i="5"/>
  <c r="J414" i="5"/>
  <c r="D419" i="5" s="1"/>
  <c r="D409" i="5"/>
  <c r="D404" i="5"/>
  <c r="D403" i="5"/>
  <c r="D407" i="5"/>
  <c r="D423" i="5"/>
  <c r="D424" i="5"/>
  <c r="D203" i="5"/>
  <c r="D204" i="5"/>
  <c r="D205" i="5"/>
  <c r="D355" i="5"/>
  <c r="D356" i="5"/>
  <c r="D348" i="5"/>
  <c r="D349" i="5"/>
  <c r="D347" i="5"/>
  <c r="D346" i="5"/>
  <c r="D345" i="5"/>
  <c r="D344" i="5"/>
  <c r="D354" i="5"/>
  <c r="D353" i="5"/>
  <c r="D352" i="5"/>
  <c r="D351" i="5"/>
  <c r="E222" i="1"/>
  <c r="E220" i="1"/>
  <c r="E221" i="1"/>
  <c r="E225" i="1"/>
  <c r="E224" i="1"/>
  <c r="D427" i="5" l="1"/>
  <c r="M183" i="5" s="1"/>
  <c r="D428" i="5"/>
  <c r="D429" i="5"/>
  <c r="D417" i="5"/>
  <c r="D418" i="5"/>
  <c r="D415" i="5"/>
  <c r="F113" i="5" l="1"/>
  <c r="F171" i="5"/>
  <c r="F159" i="5"/>
  <c r="F147" i="5"/>
  <c r="F135" i="5"/>
  <c r="F123" i="5"/>
  <c r="F111" i="5"/>
  <c r="F99" i="5"/>
  <c r="F87" i="5"/>
  <c r="F75" i="5"/>
  <c r="F63" i="5"/>
  <c r="F51" i="5"/>
  <c r="F39" i="5"/>
  <c r="F27" i="5"/>
  <c r="F15" i="5"/>
  <c r="F182" i="5"/>
  <c r="F170" i="5"/>
  <c r="F158" i="5"/>
  <c r="F146" i="5"/>
  <c r="F134" i="5"/>
  <c r="F122" i="5"/>
  <c r="F110" i="5"/>
  <c r="F98" i="5"/>
  <c r="F86" i="5"/>
  <c r="F74" i="5"/>
  <c r="F62" i="5"/>
  <c r="F50" i="5"/>
  <c r="F38" i="5"/>
  <c r="F26" i="5"/>
  <c r="F14" i="5"/>
  <c r="F181" i="5"/>
  <c r="F169" i="5"/>
  <c r="F157" i="5"/>
  <c r="F145" i="5"/>
  <c r="F133" i="5"/>
  <c r="F121" i="5"/>
  <c r="F109" i="5"/>
  <c r="F97" i="5"/>
  <c r="F85" i="5"/>
  <c r="F73" i="5"/>
  <c r="F61" i="5"/>
  <c r="F49" i="5"/>
  <c r="F37" i="5"/>
  <c r="F25" i="5"/>
  <c r="F13" i="5"/>
  <c r="F180" i="5"/>
  <c r="F168" i="5"/>
  <c r="F156" i="5"/>
  <c r="F144" i="5"/>
  <c r="F132" i="5"/>
  <c r="F120" i="5"/>
  <c r="F108" i="5"/>
  <c r="F96" i="5"/>
  <c r="F84" i="5"/>
  <c r="F72" i="5"/>
  <c r="F60" i="5"/>
  <c r="F48" i="5"/>
  <c r="F36" i="5"/>
  <c r="F24" i="5"/>
  <c r="F12" i="5"/>
  <c r="F143" i="5"/>
  <c r="F107" i="5"/>
  <c r="F95" i="5"/>
  <c r="F71" i="5"/>
  <c r="F59" i="5"/>
  <c r="F11" i="5"/>
  <c r="F131" i="5"/>
  <c r="F47" i="5"/>
  <c r="F178" i="5"/>
  <c r="F166" i="5"/>
  <c r="F154" i="5"/>
  <c r="F142" i="5"/>
  <c r="F118" i="5"/>
  <c r="F94" i="5"/>
  <c r="F82" i="5"/>
  <c r="F70" i="5"/>
  <c r="F58" i="5"/>
  <c r="F46" i="5"/>
  <c r="F34" i="5"/>
  <c r="F22" i="5"/>
  <c r="F10" i="5"/>
  <c r="F167" i="5"/>
  <c r="F35" i="5"/>
  <c r="F130" i="5"/>
  <c r="F177" i="5"/>
  <c r="F165" i="5"/>
  <c r="F153" i="5"/>
  <c r="F141" i="5"/>
  <c r="F129" i="5"/>
  <c r="F117" i="5"/>
  <c r="F105" i="5"/>
  <c r="F93" i="5"/>
  <c r="F81" i="5"/>
  <c r="F69" i="5"/>
  <c r="F57" i="5"/>
  <c r="F45" i="5"/>
  <c r="F33" i="5"/>
  <c r="F21" i="5"/>
  <c r="F9" i="5"/>
  <c r="F179" i="5"/>
  <c r="F155" i="5"/>
  <c r="F119" i="5"/>
  <c r="F83" i="5"/>
  <c r="F23" i="5"/>
  <c r="F106" i="5"/>
  <c r="F176" i="5"/>
  <c r="F164" i="5"/>
  <c r="F152" i="5"/>
  <c r="F140" i="5"/>
  <c r="F128" i="5"/>
  <c r="F116" i="5"/>
  <c r="F104" i="5"/>
  <c r="F92" i="5"/>
  <c r="F80" i="5"/>
  <c r="F68" i="5"/>
  <c r="F56" i="5"/>
  <c r="F44" i="5"/>
  <c r="F32" i="5"/>
  <c r="F20" i="5"/>
  <c r="F8" i="5"/>
  <c r="F175" i="5"/>
  <c r="F163" i="5"/>
  <c r="F151" i="5"/>
  <c r="F139" i="5"/>
  <c r="F127" i="5"/>
  <c r="F115" i="5"/>
  <c r="F103" i="5"/>
  <c r="F91" i="5"/>
  <c r="F79" i="5"/>
  <c r="F67" i="5"/>
  <c r="F55" i="5"/>
  <c r="F43" i="5"/>
  <c r="F31" i="5"/>
  <c r="F19" i="5"/>
  <c r="F7" i="5"/>
  <c r="F174" i="5"/>
  <c r="F162" i="5"/>
  <c r="F150" i="5"/>
  <c r="F138" i="5"/>
  <c r="F126" i="5"/>
  <c r="F114" i="5"/>
  <c r="F102" i="5"/>
  <c r="F90" i="5"/>
  <c r="F78" i="5"/>
  <c r="F66" i="5"/>
  <c r="F54" i="5"/>
  <c r="F42" i="5"/>
  <c r="F30" i="5"/>
  <c r="F18" i="5"/>
  <c r="F6" i="5"/>
  <c r="F173" i="5"/>
  <c r="F161" i="5"/>
  <c r="F149" i="5"/>
  <c r="F125" i="5"/>
  <c r="F101" i="5"/>
  <c r="F89" i="5"/>
  <c r="F77" i="5"/>
  <c r="F65" i="5"/>
  <c r="F53" i="5"/>
  <c r="F41" i="5"/>
  <c r="F29" i="5"/>
  <c r="F137" i="5"/>
  <c r="F17" i="5"/>
  <c r="F172" i="5"/>
  <c r="F160" i="5"/>
  <c r="F148" i="5"/>
  <c r="F136" i="5"/>
  <c r="F124" i="5"/>
  <c r="F112" i="5"/>
  <c r="F100" i="5"/>
  <c r="F88" i="5"/>
  <c r="F76" i="5"/>
  <c r="F64" i="5"/>
  <c r="F52" i="5"/>
  <c r="F40" i="5"/>
  <c r="F28" i="5"/>
  <c r="F5" i="5"/>
  <c r="F16" i="5"/>
</calcChain>
</file>

<file path=xl/sharedStrings.xml><?xml version="1.0" encoding="utf-8"?>
<sst xmlns="http://schemas.openxmlformats.org/spreadsheetml/2006/main" count="1680" uniqueCount="1077">
  <si>
    <t>WBS</t>
  </si>
  <si>
    <t>Task Name</t>
  </si>
  <si>
    <t>W.F.</t>
  </si>
  <si>
    <t>BINAK OILFIELD DEVELOPMENT</t>
  </si>
  <si>
    <t xml:space="preserve">   DOCUMENTS</t>
  </si>
  <si>
    <t xml:space="preserve">      Vendor's Document (According to VPIS) Document Subject According to client Approval</t>
  </si>
  <si>
    <t>1.1.1</t>
  </si>
  <si>
    <t xml:space="preserve">         WORK BREAKDOWN STRUCTURE FOR GAS DEHYDRATION PACKAGE </t>
  </si>
  <si>
    <t>1.1.2</t>
  </si>
  <si>
    <t xml:space="preserve">         VENDOR PRINT INDEX &amp; SCHEDULE (VPIS) FOR GAS DEHYDRATION PACKAGE </t>
  </si>
  <si>
    <t>1.1.3</t>
  </si>
  <si>
    <t xml:space="preserve">         TIME SCHEDULE FOR GAS DEHYDRATION PACKAGE </t>
  </si>
  <si>
    <t>1.1.4</t>
  </si>
  <si>
    <t xml:space="preserve">         FINAL VENDOR DATA BOOK INDEX FOR GAS DEHYDRATION PACKAGE </t>
  </si>
  <si>
    <t>1.1.5</t>
  </si>
  <si>
    <t xml:space="preserve">         SHIPPING &amp; INSTALLATION MANUAL (INCLUDING HANDLING, TRANSPORTATION, STORAGE AND ERECTION) FOR GAS DEHYDRATION PACKAGE </t>
  </si>
  <si>
    <t>1.1.6</t>
  </si>
  <si>
    <t xml:space="preserve">         SUB-VENDOR LIST FOR GAS DEHYDRATION PACKAGE </t>
  </si>
  <si>
    <t>1.1.7</t>
  </si>
  <si>
    <t xml:space="preserve">         MARKING &amp; PACKING PROCEDURE FOR GAS DEHYDRATION PACKAGE (TOWER, REBOILER, DRUMS, FILTERS, COLUMNS, EXCHANGERS) </t>
  </si>
  <si>
    <t>1.1.8</t>
  </si>
  <si>
    <t xml:space="preserve">         MARKING &amp; PACKING PROCEDURE FOR GLYCOL CIRCULATION PUMPS </t>
  </si>
  <si>
    <t>1.1.9</t>
  </si>
  <si>
    <t xml:space="preserve">         INSPECTION AND TEST PLAN FOR GAS DEHYDRATION PACKAGE </t>
  </si>
  <si>
    <t>1.1.10</t>
  </si>
  <si>
    <t xml:space="preserve">         HARDNESS TESTING PROCEDURE FOR GAS DEHYDRATION PACKAGE (TOWER, COLUMNS, REBOILER, DRUMS, FILTERS &amp; EXCHANGERS) </t>
  </si>
  <si>
    <t>1.1.11</t>
  </si>
  <si>
    <t xml:space="preserve">         SURFACE PREPARATION AND INTERNAL/EXTERNAL PAINTING PROCEDURE FOR TOWER, COLUMNS, REBOILER, DRUMS, FILTERS &amp; EXCHANGERS </t>
  </si>
  <si>
    <t>1.1.12</t>
  </si>
  <si>
    <t xml:space="preserve">         PICKLING AND PASSIVATION PROCEDURE FOR GAS DEHYDRATION PACKAGE </t>
  </si>
  <si>
    <t>1.1.13</t>
  </si>
  <si>
    <t xml:space="preserve">         POSTWELD HEAT TREATMENT PROCEDURE FOR GAS DEHYDRATION PACKAGE (TOWER, COLUMNS, REBOILER, DRUMS, FILTERS &amp; EXCHANGERS) </t>
  </si>
  <si>
    <t>1.1.14</t>
  </si>
  <si>
    <t xml:space="preserve">         PMI PROCEDURE FOR GAS DEHYDRATION PACKAGE (TOWER, COLUMNS, REBOILER, DRUMS, FILTERS &amp; EXCHANGERS) </t>
  </si>
  <si>
    <t>1.1.15</t>
  </si>
  <si>
    <t xml:space="preserve">         HYDROSTATIC TESTING PROCEDURE FOR GAS DEHYDRATION PACKAGE (TOWER, COLUMNS, REBOILER, DRUMS &amp; FILTERS) </t>
  </si>
  <si>
    <t>1.1.16</t>
  </si>
  <si>
    <t xml:space="preserve">         HYDROSTATIC TEST PROCEDURE FOR HEAT EXCHANGERS </t>
  </si>
  <si>
    <t>1.1.17</t>
  </si>
  <si>
    <t xml:space="preserve">         WELD REPAIR PROCEDURE FOR GAS DEHYDRATION PACKAGE</t>
  </si>
  <si>
    <t>1.1.18</t>
  </si>
  <si>
    <t xml:space="preserve">         PROCESS FLOW DIAGRAM FOR GAS DEHYDRATION PACKAGE </t>
  </si>
  <si>
    <t>1.1.19</t>
  </si>
  <si>
    <t xml:space="preserve">         HEAT AND MASS BALANCE FOR GAS DEHYDRATION PACKAGE </t>
  </si>
  <si>
    <t>1.1.20</t>
  </si>
  <si>
    <t xml:space="preserve">         PIPING &amp; INSTRUMENTATION DIAGRAM FOR GAS DEHYDRATION PACKAGE </t>
  </si>
  <si>
    <t>1.1.21</t>
  </si>
  <si>
    <t xml:space="preserve">         UCP LOGIC DESCRIPTION FOR GAS DEHYDRATION PACKAGE </t>
  </si>
  <si>
    <t>1.1.22</t>
  </si>
  <si>
    <t xml:space="preserve">         BMS LOGIC DESCRIPTION FOR DEHYDRATION PACKAGE </t>
  </si>
  <si>
    <t>1.1.23</t>
  </si>
  <si>
    <t xml:space="preserve">         CAUSE AND EFFECT DIAGRAM FOR GAS DEHYDRATION PACKAGE </t>
  </si>
  <si>
    <t>1.1.24</t>
  </si>
  <si>
    <t xml:space="preserve">         PROCESS DATA SHEET FOR DEHYDRATION COLUMN </t>
  </si>
  <si>
    <t>1.1.25</t>
  </si>
  <si>
    <t xml:space="preserve">         PROCESS DATA SHEET FOR GLYCOL FLASH DRUM </t>
  </si>
  <si>
    <t>1.1.26</t>
  </si>
  <si>
    <t xml:space="preserve">         PROCESS DATA SHEET FOR GLYCOL CARBON FILTER </t>
  </si>
  <si>
    <t>1.1.27</t>
  </si>
  <si>
    <t xml:space="preserve">         PROCESS DATA SHEET FOR GLYCOL STRIPPING COLUMN </t>
  </si>
  <si>
    <t>1.1.28</t>
  </si>
  <si>
    <t xml:space="preserve">         PROCESS DATA SHEET FOR GLYCOL STILL COLUMN </t>
  </si>
  <si>
    <t>1.1.29</t>
  </si>
  <si>
    <t xml:space="preserve">         PROCESS DATA SHEET FOR GLYCOL CIRCULATION PUMPS </t>
  </si>
  <si>
    <t>1.1.30</t>
  </si>
  <si>
    <t xml:space="preserve">         PROCESS DATA SHEET FOR GLYCOL STILL COLUMN CONDENSER </t>
  </si>
  <si>
    <t>1.1.31</t>
  </si>
  <si>
    <t xml:space="preserve">         PROCESS DATA SHEET FOR GLYCOL REBOILER </t>
  </si>
  <si>
    <t>1.1.32</t>
  </si>
  <si>
    <t xml:space="preserve">         PROCESS DATA SHEET FOR GLYCOL SURGE VESSEL </t>
  </si>
  <si>
    <t>1.1.33</t>
  </si>
  <si>
    <t xml:space="preserve">         PROCESS DATA SHEET FOR GLYCOL PARTICLE FILTER </t>
  </si>
  <si>
    <t>1.1.34</t>
  </si>
  <si>
    <t xml:space="preserve">         PROCESS DATA SHEET FOR LEAN GLYCOL DRY GAS HEAT EXCHSNGER </t>
  </si>
  <si>
    <t>1.1.35</t>
  </si>
  <si>
    <t xml:space="preserve">         PROCESS DATA SHEET FOR RICH / LEAN GLYCOL HEAT EXCHANGER </t>
  </si>
  <si>
    <t>1.1.36</t>
  </si>
  <si>
    <t xml:space="preserve">         EQUIPMENT LIST FOR GAS DEHYDRATION PACKAGE </t>
  </si>
  <si>
    <t>1.1.37</t>
  </si>
  <si>
    <t xml:space="preserve">         ALARM &amp; TRIP SET POINT LIST FOR GAS DEHYDRATION PACKAGE </t>
  </si>
  <si>
    <t>1.1.38</t>
  </si>
  <si>
    <t xml:space="preserve">         UTILITY CONSUMPTION LIST FOR GAS DEHYDRATION PACKAGE </t>
  </si>
  <si>
    <t>1.1.39</t>
  </si>
  <si>
    <t xml:space="preserve">         CHEMICAL CONSUMPTION LIST FOR GAS DEHYDRATION PACKAGE </t>
  </si>
  <si>
    <t>1.1.40</t>
  </si>
  <si>
    <t xml:space="preserve">         OPERATION, COMMISSIONING &amp; MAINTENANCE MANUAL FOR GAS DEHYDRATION PACKAGE </t>
  </si>
  <si>
    <t>1.1.41</t>
  </si>
  <si>
    <t xml:space="preserve">         PERFORMANCE TEST PROCEDURE FOR GAS DEHYDRATION PACKAGE (SAT Procedure))</t>
  </si>
  <si>
    <t>1.1.42</t>
  </si>
  <si>
    <t xml:space="preserve">         PROCESS DATA SHEET FOR ANTI-FOAM PACKAGE </t>
  </si>
  <si>
    <t>1.1.43</t>
  </si>
  <si>
    <t xml:space="preserve">         PROCESS DATA SHEET FOR PH-CONTROLLER PACKAGE </t>
  </si>
  <si>
    <t>1.1.44</t>
  </si>
  <si>
    <t xml:space="preserve">         Mechanical Calculation Book for C-100 </t>
  </si>
  <si>
    <t>1.1.45</t>
  </si>
  <si>
    <t xml:space="preserve">         Lifting Calculation Book for C-100 </t>
  </si>
  <si>
    <t>1.1.46</t>
  </si>
  <si>
    <t xml:space="preserve">         General Arrangement Drawing for C-100 </t>
  </si>
  <si>
    <t>1.1.47</t>
  </si>
  <si>
    <t xml:space="preserve">         Detail of Body for C-100 </t>
  </si>
  <si>
    <t>1.1.48</t>
  </si>
  <si>
    <t xml:space="preserve">         NOZZLE &amp; Manhole Detail Drawing for C-100 </t>
  </si>
  <si>
    <t>1.1.49</t>
  </si>
  <si>
    <t xml:space="preserve">         External Attachment Drawing for C-100 </t>
  </si>
  <si>
    <t>1.1.50</t>
  </si>
  <si>
    <t xml:space="preserve">         Internal Welded Attachments for C-100 </t>
  </si>
  <si>
    <t>1.1.51</t>
  </si>
  <si>
    <t xml:space="preserve">         Name Plate Detail Drawing for C-100 </t>
  </si>
  <si>
    <t>1.1.52</t>
  </si>
  <si>
    <t xml:space="preserve">         NDT Map for C-100 </t>
  </si>
  <si>
    <t>1.1.53</t>
  </si>
  <si>
    <t xml:space="preserve">         Welding Map for C-100 </t>
  </si>
  <si>
    <t>1.1.54</t>
  </si>
  <si>
    <t xml:space="preserve">         Mechanical Calculation Book for C-200 </t>
  </si>
  <si>
    <t>1.1.55</t>
  </si>
  <si>
    <t xml:space="preserve">         General Arrangement Drawing for C-200 </t>
  </si>
  <si>
    <t>1.1.56</t>
  </si>
  <si>
    <t xml:space="preserve">         Detail of Body &amp; Nozzle drawing for C-200 </t>
  </si>
  <si>
    <t>1.1.57</t>
  </si>
  <si>
    <t xml:space="preserve">         Name Plate Detail Drawing for C-200 </t>
  </si>
  <si>
    <t>1.1.58</t>
  </si>
  <si>
    <t xml:space="preserve">         Internal Welded &amp; External Attachments for C-200 </t>
  </si>
  <si>
    <t>1.1.59</t>
  </si>
  <si>
    <t xml:space="preserve">         NDT Map for C-200 </t>
  </si>
  <si>
    <t>1.1.60</t>
  </si>
  <si>
    <t xml:space="preserve">         Welding Map for C-200 </t>
  </si>
  <si>
    <t>1.1.61</t>
  </si>
  <si>
    <t xml:space="preserve">         Mechanical Calculation Book for C-300 </t>
  </si>
  <si>
    <t>1.1.62</t>
  </si>
  <si>
    <t xml:space="preserve">         General Arrangement Drawing for C-300 </t>
  </si>
  <si>
    <t>1.1.63</t>
  </si>
  <si>
    <t xml:space="preserve">         Detail drawing for C-300 </t>
  </si>
  <si>
    <t>1.1.64</t>
  </si>
  <si>
    <t xml:space="preserve">         Name Plate Detail Drawing for C-300 </t>
  </si>
  <si>
    <t>1.1.65</t>
  </si>
  <si>
    <t xml:space="preserve">         NDT Map for C-300 </t>
  </si>
  <si>
    <t>1.1.66</t>
  </si>
  <si>
    <t xml:space="preserve">         Welding Map for C-300 </t>
  </si>
  <si>
    <t>1.1.67</t>
  </si>
  <si>
    <t xml:space="preserve">         Mechanical &amp; Lifting Calculation Book for V-120 </t>
  </si>
  <si>
    <t>1.1.68</t>
  </si>
  <si>
    <t xml:space="preserve">         General Arrangement Drawing for V-120 </t>
  </si>
  <si>
    <t>1.1.69</t>
  </si>
  <si>
    <t xml:space="preserve">         Detail of Body for V-120 </t>
  </si>
  <si>
    <t>1.1.70</t>
  </si>
  <si>
    <t xml:space="preserve">         Nozzle &amp; Manhole Detail Drawing for V-120 </t>
  </si>
  <si>
    <t>1.1.71</t>
  </si>
  <si>
    <t xml:space="preserve">         External Attachments &amp; Saddle drawing for V-120 </t>
  </si>
  <si>
    <t>1.1.72</t>
  </si>
  <si>
    <t xml:space="preserve">         Name Plate Detail Drawing for V-120 </t>
  </si>
  <si>
    <t>1.1.73</t>
  </si>
  <si>
    <t xml:space="preserve">         NDT Map for V-120 </t>
  </si>
  <si>
    <t>1.1.74</t>
  </si>
  <si>
    <t xml:space="preserve">         Welding Map for V-120 </t>
  </si>
  <si>
    <t>1.1.75</t>
  </si>
  <si>
    <t xml:space="preserve">         Mechanical Calculation Book for F-100 </t>
  </si>
  <si>
    <t>1.1.76</t>
  </si>
  <si>
    <t xml:space="preserve">         General Arrangement Drawing for F-100 </t>
  </si>
  <si>
    <t>1.1.77</t>
  </si>
  <si>
    <t xml:space="preserve">         Detail Drawing for F-100 </t>
  </si>
  <si>
    <t>1.1.78</t>
  </si>
  <si>
    <t xml:space="preserve">         Name Plate Detail Drawing for F-100 </t>
  </si>
  <si>
    <t>1.1.79</t>
  </si>
  <si>
    <t xml:space="preserve">         Mechanical Calculation Book for F-200 </t>
  </si>
  <si>
    <t>1.1.80</t>
  </si>
  <si>
    <t xml:space="preserve">         General Arrangement Drawing for F-200 </t>
  </si>
  <si>
    <t>1.1.81</t>
  </si>
  <si>
    <t xml:space="preserve">         Detail Drawing for F-200 </t>
  </si>
  <si>
    <t>1.1.82</t>
  </si>
  <si>
    <t xml:space="preserve">         Name Plate Detail Drawing for F-200 </t>
  </si>
  <si>
    <t>1.1.83</t>
  </si>
  <si>
    <t xml:space="preserve">         Mechanical Calculation Book for E-100 </t>
  </si>
  <si>
    <t>1.1.84</t>
  </si>
  <si>
    <t xml:space="preserve">         General Arrangement Drawing for E-100 </t>
  </si>
  <si>
    <t>1.1.85</t>
  </si>
  <si>
    <t xml:space="preserve">         Detail Drawing for E-100 </t>
  </si>
  <si>
    <t>1.1.86</t>
  </si>
  <si>
    <t xml:space="preserve">         Name Plate Detail Drawing for E-100 </t>
  </si>
  <si>
    <t>1.1.87</t>
  </si>
  <si>
    <t xml:space="preserve">         Mechanical Calculation Book for E-200 </t>
  </si>
  <si>
    <t>1.1.88</t>
  </si>
  <si>
    <t xml:space="preserve">         General Arrangement Drawing for E-200 </t>
  </si>
  <si>
    <t>1.1.89</t>
  </si>
  <si>
    <t xml:space="preserve">         Detail Drawing for E-200 </t>
  </si>
  <si>
    <t>1.1.90</t>
  </si>
  <si>
    <t xml:space="preserve">         Name Plate Detail Drawing for E-200 </t>
  </si>
  <si>
    <t>1.1.91</t>
  </si>
  <si>
    <t xml:space="preserve">         Mechanical Calculation Book for E-300 </t>
  </si>
  <si>
    <t>1.1.92</t>
  </si>
  <si>
    <t xml:space="preserve">         General Arrangement Drawing for E-300 </t>
  </si>
  <si>
    <t>1.1.93</t>
  </si>
  <si>
    <t xml:space="preserve">         Detail Drawing for E-300 </t>
  </si>
  <si>
    <t>1.1.94</t>
  </si>
  <si>
    <t xml:space="preserve">         Name Plate Detail Drawing for E-300 </t>
  </si>
  <si>
    <t>1.1.95</t>
  </si>
  <si>
    <t xml:space="preserve">         Mechanical &amp; Lifting Calculation Book for R-100 </t>
  </si>
  <si>
    <t>1.1.96</t>
  </si>
  <si>
    <t xml:space="preserve">         General Arrangement Drawing for R-100 </t>
  </si>
  <si>
    <t>1.1.97</t>
  </si>
  <si>
    <t xml:space="preserve">         Detail of Body for R-100 </t>
  </si>
  <si>
    <t>1.1.98</t>
  </si>
  <si>
    <t xml:space="preserve">         Nozzle &amp; Manhole Detail Drawing for R-100 </t>
  </si>
  <si>
    <t>1.1.99</t>
  </si>
  <si>
    <t xml:space="preserve">         Detail of Saddle drawing for R-100 </t>
  </si>
  <si>
    <t>1.1.100</t>
  </si>
  <si>
    <t xml:space="preserve">         Internal &amp; External Welded Attachments for R-100 </t>
  </si>
  <si>
    <t>1.1.101</t>
  </si>
  <si>
    <t xml:space="preserve">         Name Plate Detail Drawing for R-100 </t>
  </si>
  <si>
    <t>1.1.102</t>
  </si>
  <si>
    <t xml:space="preserve">         NDT Map for R-100 </t>
  </si>
  <si>
    <t>1.1.103</t>
  </si>
  <si>
    <t xml:space="preserve">         Welding Map for R-100 </t>
  </si>
  <si>
    <t>1.1.104</t>
  </si>
  <si>
    <t xml:space="preserve">         Mechanical &amp; Lifting Calculation Book for V-130 </t>
  </si>
  <si>
    <t>1.1.105</t>
  </si>
  <si>
    <t xml:space="preserve">         General Arrangement Drawing for V-130 </t>
  </si>
  <si>
    <t>1.1.106</t>
  </si>
  <si>
    <t xml:space="preserve">         Detail of Body for V-130 </t>
  </si>
  <si>
    <t>1.1.107</t>
  </si>
  <si>
    <t xml:space="preserve">         Nozzle &amp; Manhole Detail Drawing for V-130 </t>
  </si>
  <si>
    <t>1.1.108</t>
  </si>
  <si>
    <t xml:space="preserve">         External Attachments &amp; Saddle drawing for V-130 </t>
  </si>
  <si>
    <t>1.1.109</t>
  </si>
  <si>
    <t xml:space="preserve">         Name Plate Detail Drawing for V-130 </t>
  </si>
  <si>
    <t>1.1.110</t>
  </si>
  <si>
    <t xml:space="preserve">         NDT Map for V-130 </t>
  </si>
  <si>
    <t>1.1.111</t>
  </si>
  <si>
    <t xml:space="preserve">         Welding Map for V-130 </t>
  </si>
  <si>
    <t>1.1.112</t>
  </si>
  <si>
    <t xml:space="preserve">         BURNER DATA SHEET FOR GLYCOL REBOILER </t>
  </si>
  <si>
    <t>1.1.113</t>
  </si>
  <si>
    <t xml:space="preserve">         BURNER DRAWING FOR GLYCOL REBOILER </t>
  </si>
  <si>
    <t>1.1.114</t>
  </si>
  <si>
    <t xml:space="preserve">         LUBRICATION LIST FOR GAS DEHYDRATION PACKAGE </t>
  </si>
  <si>
    <t>1.1.115</t>
  </si>
  <si>
    <t xml:space="preserve">         GENERAL ASSEMBLY DRAWING FOR GLYCOL CIRCULATION PUMPS </t>
  </si>
  <si>
    <t>1.1.116</t>
  </si>
  <si>
    <t xml:space="preserve">         PUMPS CROSS SECTIONAL DRAWING FOR GLYCOL CIRCULATION PUMPS </t>
  </si>
  <si>
    <t>1.1.117</t>
  </si>
  <si>
    <t xml:space="preserve">         PUMPS INSTALLATION, OPERATION AND MAINTENANCE MANUAL FOR GLYCOL CIRCULATION PUMPS </t>
  </si>
  <si>
    <t>1.1.118</t>
  </si>
  <si>
    <t xml:space="preserve">         NAME PLATE FOR GLYCOL CIRCULATION PUMPS </t>
  </si>
  <si>
    <t>1.1.119</t>
  </si>
  <si>
    <t xml:space="preserve">         TWO YEARS &amp; COMMISSIONING SPARE PART LIST FOR GLYCOL CIRCULATION PUMPS </t>
  </si>
  <si>
    <t>1.1.120</t>
  </si>
  <si>
    <t xml:space="preserve">         STRUCTURAL DESIGN CALCULATION FOR GAS DEHYDRATION PACKAGE </t>
  </si>
  <si>
    <t>1.1.121</t>
  </si>
  <si>
    <t xml:space="preserve">         FOUNDATION LOADING DATA FOR GAS DEHYDRATION PACKAGE </t>
  </si>
  <si>
    <t>1.1.122</t>
  </si>
  <si>
    <t xml:space="preserve">         STEEL STRUCTURAL DETAIL DRAWING FOR GAS DEHYDRATION PACKAGE </t>
  </si>
  <si>
    <t>1.1.123</t>
  </si>
  <si>
    <t xml:space="preserve">         3D MODEL NAVIS FILE AND PDMS DATA BASE (30%) FOR GAS DEHYDRATION PACKAGE </t>
  </si>
  <si>
    <t>1.1.124</t>
  </si>
  <si>
    <t xml:space="preserve">         3D MODEL NAVIS FILE AND PDMS DATA BASE (60%) FOR GAS DEHYDRATION PACKAGE </t>
  </si>
  <si>
    <t>1.1.125</t>
  </si>
  <si>
    <t xml:space="preserve">         3D MODEL NAVIS FILE AND PDMS DATA BASE (90%) FOR GAS DEHYDRATION PACKAGE </t>
  </si>
  <si>
    <t>1.1.126</t>
  </si>
  <si>
    <t xml:space="preserve">         PACKAGE PLOT PLAN FOR GAS DEHYDRATION PACKAGE </t>
  </si>
  <si>
    <t>1.1.127</t>
  </si>
  <si>
    <t xml:space="preserve">         PIPING GENERAL ARRANGEMENT DRAWING FOR GAS DEHYDRATION PACKAGE </t>
  </si>
  <si>
    <t>1.1.128</t>
  </si>
  <si>
    <t xml:space="preserve">         PIPING ISOMETRIC DRAWING FOR GAS DEHYDRATION PACKAGE </t>
  </si>
  <si>
    <t>1.1.129</t>
  </si>
  <si>
    <t xml:space="preserve">         LINE LIST FOR GAS DEHYDRATION PACKAGE </t>
  </si>
  <si>
    <t>1.1.130</t>
  </si>
  <si>
    <t xml:space="preserve">         TIE-IN-LIST FOR GAS DEHYDRATION PACKAGE </t>
  </si>
  <si>
    <t>1.1.131</t>
  </si>
  <si>
    <t xml:space="preserve">         SUPPORT LIST FOR GAS DEHYDRATION PACKAGE </t>
  </si>
  <si>
    <t>1.1.132</t>
  </si>
  <si>
    <t xml:space="preserve">         STRESS ANALYSIS REPORT FOR GAS DEHYDRATION PACKAGE </t>
  </si>
  <si>
    <t>1.1.133</t>
  </si>
  <si>
    <t xml:space="preserve">         Electrical single line diagram </t>
  </si>
  <si>
    <t>1.1.134</t>
  </si>
  <si>
    <t xml:space="preserve">         Power and control cable list </t>
  </si>
  <si>
    <t>1.1.135</t>
  </si>
  <si>
    <t xml:space="preserve">         Earthing detail layout</t>
  </si>
  <si>
    <t>1.1.136</t>
  </si>
  <si>
    <t xml:space="preserve">         Electrical load list </t>
  </si>
  <si>
    <t>1.1.137</t>
  </si>
  <si>
    <t xml:space="preserve">         Electrical/Instrument Cable Route Layout</t>
  </si>
  <si>
    <t>1.1.138</t>
  </si>
  <si>
    <t xml:space="preserve">         Electrical motor data sheets </t>
  </si>
  <si>
    <t>1.1.139</t>
  </si>
  <si>
    <t xml:space="preserve">         Electrical panel layout and wiring diagram </t>
  </si>
  <si>
    <t>1.1.140</t>
  </si>
  <si>
    <t xml:space="preserve">         Local control station (LCS) panel layout and wiring diagram </t>
  </si>
  <si>
    <t>1.1.141</t>
  </si>
  <si>
    <t xml:space="preserve">         Instrument list </t>
  </si>
  <si>
    <t>1.1.142</t>
  </si>
  <si>
    <t xml:space="preserve">         Input/Output signal list </t>
  </si>
  <si>
    <t>1.1.143</t>
  </si>
  <si>
    <t xml:space="preserve">         Instrument and electrical block schematic diagram </t>
  </si>
  <si>
    <t>1.1.144</t>
  </si>
  <si>
    <t xml:space="preserve">         UCP system configuration diagram </t>
  </si>
  <si>
    <t>1.1.145</t>
  </si>
  <si>
    <t xml:space="preserve">         BMS system configuration diagram </t>
  </si>
  <si>
    <t>1.1.146</t>
  </si>
  <si>
    <t xml:space="preserve">         Instrument junction box layout and wiring termination diagram </t>
  </si>
  <si>
    <t>1.1.147</t>
  </si>
  <si>
    <t xml:space="preserve">         Burner operation panel layout &amp; wiring diagram with connections &amp; dimensions </t>
  </si>
  <si>
    <t>1.1.148</t>
  </si>
  <si>
    <t xml:space="preserve">         Control valve calculation sheets </t>
  </si>
  <si>
    <t>1.1.149</t>
  </si>
  <si>
    <t xml:space="preserve">         Instrument D.S. for control valves </t>
  </si>
  <si>
    <t>1.1.150</t>
  </si>
  <si>
    <t xml:space="preserve">         Instrument cable list </t>
  </si>
  <si>
    <t>1.1.151</t>
  </si>
  <si>
    <t xml:space="preserve">         Instrument D.S. for On/Off valves </t>
  </si>
  <si>
    <t>1.1.152</t>
  </si>
  <si>
    <t xml:space="preserve">         Instrument D.S. for H2O analyzer </t>
  </si>
  <si>
    <t>1.1.153</t>
  </si>
  <si>
    <t xml:space="preserve">         Instrument D.S. for temperature gauge </t>
  </si>
  <si>
    <t>1.1.154</t>
  </si>
  <si>
    <t xml:space="preserve">         Instrument D.S. for temperature transmitters </t>
  </si>
  <si>
    <t>1.1.155</t>
  </si>
  <si>
    <t xml:space="preserve">         Instrument D.S. for pressure gauges and differential gauges </t>
  </si>
  <si>
    <t>1.1.156</t>
  </si>
  <si>
    <t xml:space="preserve">         Instrument D.S. for pressure transmitters and differentia pressure transmitters </t>
  </si>
  <si>
    <t>1.1.157</t>
  </si>
  <si>
    <t xml:space="preserve">         Pressure safety valves calculation </t>
  </si>
  <si>
    <t>1.1.158</t>
  </si>
  <si>
    <t xml:space="preserve">         Pressure safety valves data sheet </t>
  </si>
  <si>
    <t>1.1.159</t>
  </si>
  <si>
    <t xml:space="preserve">         Instrument D.S. for pressure regulator valves </t>
  </si>
  <si>
    <t>1.1.160</t>
  </si>
  <si>
    <t xml:space="preserve">         Flow element calculation sheets </t>
  </si>
  <si>
    <t>1.1.161</t>
  </si>
  <si>
    <t xml:space="preserve">         Instrument D.S. for flow elements </t>
  </si>
  <si>
    <t>1.1.162</t>
  </si>
  <si>
    <t xml:space="preserve">         Instrument D.S. for level gauges </t>
  </si>
  <si>
    <t>1.1.163</t>
  </si>
  <si>
    <t xml:space="preserve">         Instrument D.S. for level transmitters </t>
  </si>
  <si>
    <t>1.1.164</t>
  </si>
  <si>
    <t xml:space="preserve">         Hook up drawing </t>
  </si>
  <si>
    <t>1.1.165</t>
  </si>
  <si>
    <t xml:space="preserve">         Instrument location layout </t>
  </si>
  <si>
    <t>1.1.166</t>
  </si>
  <si>
    <t xml:space="preserve">         Flame scanner data sheet </t>
  </si>
  <si>
    <t>1.1.167</t>
  </si>
  <si>
    <t xml:space="preserve">         UCP panel layout and arrangement </t>
  </si>
  <si>
    <t>1.1.168</t>
  </si>
  <si>
    <t xml:space="preserve">         BMS panel layout and arrangement </t>
  </si>
  <si>
    <t>1.1.169</t>
  </si>
  <si>
    <t xml:space="preserve">         UCP system wiring diagram and connections </t>
  </si>
  <si>
    <t>1.1.170</t>
  </si>
  <si>
    <t xml:space="preserve">         BMS system wiring diagram and connections </t>
  </si>
  <si>
    <t>1.1.171</t>
  </si>
  <si>
    <t xml:space="preserve">         UCP and BMS system power consumption list </t>
  </si>
  <si>
    <t>1.1.172</t>
  </si>
  <si>
    <t xml:space="preserve">         Instrument loop diagram </t>
  </si>
  <si>
    <t>1.1.173</t>
  </si>
  <si>
    <t xml:space="preserve">         Modbus IO list (Modbus mapping list) </t>
  </si>
  <si>
    <t>1.1.174</t>
  </si>
  <si>
    <t xml:space="preserve">         FAT procedure for UCP system </t>
  </si>
  <si>
    <t>1.1.175</t>
  </si>
  <si>
    <t xml:space="preserve">         FAT procedure for BMS system </t>
  </si>
  <si>
    <t>1.1.176</t>
  </si>
  <si>
    <t xml:space="preserve">         UCP system Logic diagram </t>
  </si>
  <si>
    <t>1.1.177</t>
  </si>
  <si>
    <t xml:space="preserve">         BMS system Logic diagram </t>
  </si>
  <si>
    <t>1.1.178</t>
  </si>
  <si>
    <t xml:space="preserve">         PRINT OUT OF HMI FOR BMS and UCP </t>
  </si>
  <si>
    <t xml:space="preserve">      WPS-PQR</t>
  </si>
  <si>
    <t xml:space="preserve">      WQT</t>
  </si>
  <si>
    <t xml:space="preserve">      NDT Procedures (VT-PT-MT-UT-RT)</t>
  </si>
  <si>
    <t xml:space="preserve">      NDT Personal Certificate</t>
  </si>
  <si>
    <t xml:space="preserve">      Calibration</t>
  </si>
  <si>
    <t xml:space="preserve">   TEST AND INSPECTION ACTIVITIES</t>
  </si>
  <si>
    <t xml:space="preserve">      Vessel</t>
  </si>
  <si>
    <t>2.1.1</t>
  </si>
  <si>
    <t xml:space="preserve">         Raw Material Of Pressure Parts</t>
  </si>
  <si>
    <t>2.1.2</t>
  </si>
  <si>
    <t xml:space="preserve">         Raw Material Of Non-Pressure Parts</t>
  </si>
  <si>
    <t>2.1.3</t>
  </si>
  <si>
    <t xml:space="preserve">         Internals</t>
  </si>
  <si>
    <t>2.1.4</t>
  </si>
  <si>
    <t xml:space="preserve">         VT &amp; DT For Raw Material</t>
  </si>
  <si>
    <t>2.1.5</t>
  </si>
  <si>
    <t xml:space="preserve">         Consumable Material (Electrode)</t>
  </si>
  <si>
    <t>2.1.6</t>
  </si>
  <si>
    <t xml:space="preserve">         Cutting &amp; Marking</t>
  </si>
  <si>
    <t>2.1.7</t>
  </si>
  <si>
    <t xml:space="preserve">         Rolling &amp; Forming</t>
  </si>
  <si>
    <t>2.1.8</t>
  </si>
  <si>
    <t xml:space="preserve">         Weld Preparation and Fit-Up (Shell, Nozzle, …)</t>
  </si>
  <si>
    <t>2.1.9</t>
  </si>
  <si>
    <t xml:space="preserve">         Welding</t>
  </si>
  <si>
    <t>2.1.10</t>
  </si>
  <si>
    <t xml:space="preserve">         Ferrite Check For Welding Gladded Parts</t>
  </si>
  <si>
    <t>2.1.11</t>
  </si>
  <si>
    <t xml:space="preserve">         NDT (VT,MT.PT,UT,RT)</t>
  </si>
  <si>
    <t>2.1.12</t>
  </si>
  <si>
    <t xml:space="preserve">         Weld Repair</t>
  </si>
  <si>
    <t>2.1.13</t>
  </si>
  <si>
    <t xml:space="preserve">         NDT After Weld Repair (VT,MT.PT,UT,RT)</t>
  </si>
  <si>
    <t>2.1.14</t>
  </si>
  <si>
    <t xml:space="preserve">         Final Visual and Dimensional</t>
  </si>
  <si>
    <t>2.1.15</t>
  </si>
  <si>
    <t xml:space="preserve">         PWHT (If Any)</t>
  </si>
  <si>
    <t>2.1.16</t>
  </si>
  <si>
    <t xml:space="preserve">         Hardness Check</t>
  </si>
  <si>
    <t>2.1.17</t>
  </si>
  <si>
    <t xml:space="preserve">         NDT After PWHT</t>
  </si>
  <si>
    <t>2.1.18</t>
  </si>
  <si>
    <t xml:space="preserve">         Pneumatic Test (Pad Test)</t>
  </si>
  <si>
    <t>2.1.19</t>
  </si>
  <si>
    <t xml:space="preserve">         Hydrostatic Test Water Quality</t>
  </si>
  <si>
    <t>2.1.20</t>
  </si>
  <si>
    <t xml:space="preserve">         Hydrostatic Test</t>
  </si>
  <si>
    <t>2.1.21</t>
  </si>
  <si>
    <t xml:space="preserve">         Draining &amp; Drying</t>
  </si>
  <si>
    <t>2.1.22</t>
  </si>
  <si>
    <t xml:space="preserve">         Abrasive &amp; Paint Material</t>
  </si>
  <si>
    <t>2.1.23</t>
  </si>
  <si>
    <t xml:space="preserve">         Blasting &amp; Painting (EachLayer OFT,Adhesion,Holiday)</t>
  </si>
  <si>
    <t xml:space="preserve">      Heat Exchangers</t>
  </si>
  <si>
    <t>2.2.1</t>
  </si>
  <si>
    <t xml:space="preserve">         Raw Material for Pressure parts</t>
  </si>
  <si>
    <t>2.2.2</t>
  </si>
  <si>
    <t xml:space="preserve">         Raw Material for Non-Pressure parts </t>
  </si>
  <si>
    <t>2.2.3</t>
  </si>
  <si>
    <t xml:space="preserve">         VT &amp; DT For Raw Material </t>
  </si>
  <si>
    <t>2.2.4</t>
  </si>
  <si>
    <t>2.2.5</t>
  </si>
  <si>
    <t xml:space="preserve">         Cutting &amp; Marking </t>
  </si>
  <si>
    <t>2.2.6</t>
  </si>
  <si>
    <t xml:space="preserve">         Rolling &amp; Forming </t>
  </si>
  <si>
    <t>2.2.7</t>
  </si>
  <si>
    <t xml:space="preserve">         Tube to Tube Sheet Joint {Expansion) </t>
  </si>
  <si>
    <t>2.2.8</t>
  </si>
  <si>
    <t xml:space="preserve">         Weld Preparation and Fit-Up (Shell,Nozzle,Tubes, Tube Sheet, … ) </t>
  </si>
  <si>
    <t>2.2.9</t>
  </si>
  <si>
    <t>2.2.10</t>
  </si>
  <si>
    <t>2.2.11</t>
  </si>
  <si>
    <t xml:space="preserve">         Weld Repair </t>
  </si>
  <si>
    <t>2.2.12</t>
  </si>
  <si>
    <t xml:space="preserve">         NDT After Weld Repair (VT,MT.PT,UT,RT) </t>
  </si>
  <si>
    <t>2.2.13</t>
  </si>
  <si>
    <t xml:space="preserve">         Final Visual and Dimensional </t>
  </si>
  <si>
    <t>2.2.14</t>
  </si>
  <si>
    <t xml:space="preserve">         PWHT (If Any) </t>
  </si>
  <si>
    <t>2.2.15</t>
  </si>
  <si>
    <t xml:space="preserve">         Hardness Check </t>
  </si>
  <si>
    <t>2.2.16</t>
  </si>
  <si>
    <t>2.2.17</t>
  </si>
  <si>
    <t>2.2.18</t>
  </si>
  <si>
    <t xml:space="preserve">         Hydrostatic Test Water Quality </t>
  </si>
  <si>
    <t>2.2.19</t>
  </si>
  <si>
    <t>2.2.20</t>
  </si>
  <si>
    <t>2.2.21</t>
  </si>
  <si>
    <t xml:space="preserve">         Abrasive &amp; Paint Material </t>
  </si>
  <si>
    <t>2.2.22</t>
  </si>
  <si>
    <t xml:space="preserve">         Blasting &amp; Painting (Each Layer DFT, Adhesion, Holiday)</t>
  </si>
  <si>
    <t xml:space="preserve">      Re-boiler</t>
  </si>
  <si>
    <t>2.3.1</t>
  </si>
  <si>
    <t>2.3.2</t>
  </si>
  <si>
    <t>2.3.4</t>
  </si>
  <si>
    <t xml:space="preserve">         Consumable Material (Electrode) </t>
  </si>
  <si>
    <t>2.3.5</t>
  </si>
  <si>
    <t>2.3.6</t>
  </si>
  <si>
    <t>2.3.7</t>
  </si>
  <si>
    <t xml:space="preserve">         Weld Preparation and Fit-Up (Shell,Nozzle, ... )</t>
  </si>
  <si>
    <t>2.3.8</t>
  </si>
  <si>
    <t>2.3.9</t>
  </si>
  <si>
    <t>2.3.10</t>
  </si>
  <si>
    <t>2.3.11</t>
  </si>
  <si>
    <t xml:space="preserve">         NDT After Weld Repair (VT,MT.PT,UT,R T) </t>
  </si>
  <si>
    <t>2.3.12</t>
  </si>
  <si>
    <t>2.3.13</t>
  </si>
  <si>
    <t>2.3.14</t>
  </si>
  <si>
    <t>2.3.15</t>
  </si>
  <si>
    <t>2.3.16</t>
  </si>
  <si>
    <t xml:space="preserve">         Pneumatic Test (Pad Test) </t>
  </si>
  <si>
    <t>2.3.17</t>
  </si>
  <si>
    <t>2.3.18</t>
  </si>
  <si>
    <t>2.3.19</t>
  </si>
  <si>
    <t>2.3.20</t>
  </si>
  <si>
    <t>2.3.21</t>
  </si>
  <si>
    <t xml:space="preserve">      Field Instruments (Transmitters/ Switch/ Gauge/ Analizer etc.)</t>
  </si>
  <si>
    <t>2.4.1</t>
  </si>
  <si>
    <t xml:space="preserve">          Visual Dimensional Inspection(Appearance)</t>
  </si>
  <si>
    <t>2.4.2</t>
  </si>
  <si>
    <t xml:space="preserve">          Calibration Check</t>
  </si>
  <si>
    <t>2.4.3</t>
  </si>
  <si>
    <t xml:space="preserve">          Tag &amp; Model No &amp; Specification Check</t>
  </si>
  <si>
    <t>2.4.4</t>
  </si>
  <si>
    <t xml:space="preserve">          Review Material, IP,ATEX Certificate</t>
  </si>
  <si>
    <t>2.4.5</t>
  </si>
  <si>
    <t xml:space="preserve">          Pressure &amp; Performance Test</t>
  </si>
  <si>
    <t>2.4.6</t>
  </si>
  <si>
    <t xml:space="preserve">          Packing Inspection&amp; Painting</t>
  </si>
  <si>
    <t xml:space="preserve">      Cable, Wires &amp; Tray</t>
  </si>
  <si>
    <t>2.5.1</t>
  </si>
  <si>
    <t xml:space="preserve">         Cable &amp; Wires</t>
  </si>
  <si>
    <t>2.5.1.1</t>
  </si>
  <si>
    <t xml:space="preserve">            Visual Inspection</t>
  </si>
  <si>
    <t>2.5.1.2</t>
  </si>
  <si>
    <t xml:space="preserve">            Type Test Sertificate or Manufacturer Catalogue</t>
  </si>
  <si>
    <t>2.5.2</t>
  </si>
  <si>
    <t xml:space="preserve">         Tray</t>
  </si>
  <si>
    <t>2.5.2.1</t>
  </si>
  <si>
    <t xml:space="preserve">            Material Inspection</t>
  </si>
  <si>
    <t>2.5.2.2</t>
  </si>
  <si>
    <t xml:space="preserve">            Visual &amp; Dimensional Inspection</t>
  </si>
  <si>
    <t xml:space="preserve">      Junction Box </t>
  </si>
  <si>
    <t>2.6.1</t>
  </si>
  <si>
    <t xml:space="preserve">          Review IP, ATEX Certificate</t>
  </si>
  <si>
    <t>2.6.2</t>
  </si>
  <si>
    <t xml:space="preserve">          Tag &amp; Model No Check</t>
  </si>
  <si>
    <t>2.6.3</t>
  </si>
  <si>
    <t xml:space="preserve">          Review IP, ATEX certificate</t>
  </si>
  <si>
    <t>2.6.4</t>
  </si>
  <si>
    <t xml:space="preserve">          Packing inspection and painting</t>
  </si>
  <si>
    <t xml:space="preserve">      Local Panel (Outdoor-Hazardous Area)</t>
  </si>
  <si>
    <t>2.7.1</t>
  </si>
  <si>
    <t xml:space="preserve">          Visual Inspection &amp; Dimenslonal Check</t>
  </si>
  <si>
    <t>2.7.2</t>
  </si>
  <si>
    <t xml:space="preserve">          Accessories Tag &amp; Model No Check</t>
  </si>
  <si>
    <t>2.7.3</t>
  </si>
  <si>
    <t xml:space="preserve">          Construction</t>
  </si>
  <si>
    <t>2.7.4</t>
  </si>
  <si>
    <t>2.7.5</t>
  </si>
  <si>
    <t xml:space="preserve">          Packing Inspection &amp; Painting</t>
  </si>
  <si>
    <t xml:space="preserve">      Control Panel (Indoor-Safe Area)</t>
  </si>
  <si>
    <t>2.8.1</t>
  </si>
  <si>
    <t xml:space="preserve">          Visual Inspection/ QTY &amp; Dimensional Check</t>
  </si>
  <si>
    <t>2.8.2</t>
  </si>
  <si>
    <t>2.8.3</t>
  </si>
  <si>
    <t xml:space="preserve">          Function &amp; Performance test (Power &amp; Start-up Check, I/O Check)</t>
  </si>
  <si>
    <t>2.8.4</t>
  </si>
  <si>
    <t xml:space="preserve">          Main equipment &amp; Accessories Certificate IP , ATEX, SIL Certificate Check)</t>
  </si>
  <si>
    <t xml:space="preserve">      Valves</t>
  </si>
  <si>
    <t>2.9.1</t>
  </si>
  <si>
    <t xml:space="preserve">         Manual Valves</t>
  </si>
  <si>
    <t>2.9.1.1</t>
  </si>
  <si>
    <t xml:space="preserve">             Material Inspection</t>
  </si>
  <si>
    <t>2.9.1.2</t>
  </si>
  <si>
    <t xml:space="preserve">             Visual and Dimensional Inspection</t>
  </si>
  <si>
    <t>2.9.1.3</t>
  </si>
  <si>
    <t xml:space="preserve">             Other Required Tests</t>
  </si>
  <si>
    <t>2.9.2</t>
  </si>
  <si>
    <t xml:space="preserve">         Inst.Valves (Shut Down, On/Off, Control &amp; Safety Valves)</t>
  </si>
  <si>
    <t>2.9.2.1</t>
  </si>
  <si>
    <t>2.9.2.2</t>
  </si>
  <si>
    <t xml:space="preserve">             Visual and Dimensional &amp; QTY Inspection</t>
  </si>
  <si>
    <t>2.9.2.3</t>
  </si>
  <si>
    <t xml:space="preserve">             Construction</t>
  </si>
  <si>
    <t>2.9.2.4</t>
  </si>
  <si>
    <t xml:space="preserve">             Accessory</t>
  </si>
  <si>
    <t>2.9.2.5</t>
  </si>
  <si>
    <t xml:space="preserve">             Pressure Test</t>
  </si>
  <si>
    <t>2.9.2.6</t>
  </si>
  <si>
    <t xml:space="preserve">             Calibration</t>
  </si>
  <si>
    <t>2.9.2.7</t>
  </si>
  <si>
    <t xml:space="preserve">             Performance test</t>
  </si>
  <si>
    <t xml:space="preserve">      Strainers</t>
  </si>
  <si>
    <t>2.10.1</t>
  </si>
  <si>
    <t xml:space="preserve">          Material Inspection</t>
  </si>
  <si>
    <t>2.10.2</t>
  </si>
  <si>
    <t xml:space="preserve">          Visual and Dimensional Inspection</t>
  </si>
  <si>
    <t>2.10.3</t>
  </si>
  <si>
    <t xml:space="preserve">          Hydro Test</t>
  </si>
  <si>
    <t xml:space="preserve">      Piping Items (Pipe, Flange, Fitting, Gasket, Bolt &amp; Nuts)</t>
  </si>
  <si>
    <t>2.11.1</t>
  </si>
  <si>
    <t>2.11.2</t>
  </si>
  <si>
    <t>2.11.3</t>
  </si>
  <si>
    <t xml:space="preserve">          Weld Preparation and Fit-Up</t>
  </si>
  <si>
    <t>2.11.4</t>
  </si>
  <si>
    <t xml:space="preserve">          Welding</t>
  </si>
  <si>
    <t>2.11.5</t>
  </si>
  <si>
    <t xml:space="preserve">          NDT( VT, MT, PT, UT, RT)</t>
  </si>
  <si>
    <t>2.11.6</t>
  </si>
  <si>
    <t xml:space="preserve">          Hydrostatic Test</t>
  </si>
  <si>
    <t xml:space="preserve">      Pump</t>
  </si>
  <si>
    <t>2.12.1</t>
  </si>
  <si>
    <t xml:space="preserve">          Final Visual and Dimensional Inspection</t>
  </si>
  <si>
    <t>2.12.2</t>
  </si>
  <si>
    <t xml:space="preserve">          Performance test</t>
  </si>
  <si>
    <t xml:space="preserve">      Ladder &amp; Platform</t>
  </si>
  <si>
    <t>2.13.1</t>
  </si>
  <si>
    <t xml:space="preserve">          Visual and Dimensional Check After Welding</t>
  </si>
  <si>
    <t xml:space="preserve">      Chemical Injection Package</t>
  </si>
  <si>
    <t>2.14.1</t>
  </si>
  <si>
    <t xml:space="preserve">          Raw Material for Tank</t>
  </si>
  <si>
    <t>2.14.2</t>
  </si>
  <si>
    <t xml:space="preserve">          Final Inspection For Fabricated Tank</t>
  </si>
  <si>
    <t>2.14.3</t>
  </si>
  <si>
    <t xml:space="preserve">          Piping &amp; Structure Works</t>
  </si>
  <si>
    <t>2.14.4</t>
  </si>
  <si>
    <t>2.14.5</t>
  </si>
  <si>
    <t xml:space="preserve">          Packing Inspection</t>
  </si>
  <si>
    <t>2.14.6</t>
  </si>
  <si>
    <t xml:space="preserve">          IRN</t>
  </si>
  <si>
    <t>2.14.7</t>
  </si>
  <si>
    <t xml:space="preserve">          Final Book</t>
  </si>
  <si>
    <t xml:space="preserve">      Reboiler Burner</t>
  </si>
  <si>
    <t>2.15.1</t>
  </si>
  <si>
    <t>2.15.2</t>
  </si>
  <si>
    <t xml:space="preserve">          Burner Test</t>
  </si>
  <si>
    <t xml:space="preserve">      Painting of Package Assembly (Piping, Structure)</t>
  </si>
  <si>
    <t>2.16.1</t>
  </si>
  <si>
    <t>2.16.2</t>
  </si>
  <si>
    <t xml:space="preserve">         Blasting &amp; Painting (Each Layer DFT, Adhesion) </t>
  </si>
  <si>
    <t xml:space="preserve">      Pickling (For Stainless Steel Part)</t>
  </si>
  <si>
    <t>2.17.1</t>
  </si>
  <si>
    <t xml:space="preserve">         Pickling and Passivation </t>
  </si>
  <si>
    <t xml:space="preserve">      Preservation</t>
  </si>
  <si>
    <t>2.18.1</t>
  </si>
  <si>
    <t xml:space="preserve">         N2 Purge /Silica </t>
  </si>
  <si>
    <t xml:space="preserve">   PACKING</t>
  </si>
  <si>
    <t xml:space="preserve">      Packing Inspection</t>
  </si>
  <si>
    <t xml:space="preserve">   IRN</t>
  </si>
  <si>
    <t xml:space="preserve">      Release Note</t>
  </si>
  <si>
    <t xml:space="preserve">   FINAL DATA BOOK</t>
  </si>
  <si>
    <t xml:space="preserve">      Final Document Preparation</t>
  </si>
  <si>
    <t xml:space="preserve">   IC</t>
  </si>
  <si>
    <t xml:space="preserve">      Inspection Certificate</t>
  </si>
  <si>
    <t xml:space="preserve">   SITE ACCEPTANCE TEST</t>
  </si>
  <si>
    <t xml:space="preserve">      SAT</t>
  </si>
  <si>
    <t xml:space="preserve">          PLATE</t>
  </si>
  <si>
    <t xml:space="preserve">          FLANG</t>
  </si>
  <si>
    <t xml:space="preserve">          PIPE</t>
  </si>
  <si>
    <t xml:space="preserve">          PROFILE</t>
  </si>
  <si>
    <t>√</t>
  </si>
  <si>
    <t xml:space="preserve">          WORK BREAKDOWN STRUCTURE FOR GAS DEHYDRATION PACKAGE</t>
  </si>
  <si>
    <t xml:space="preserve">          VENDOR PRINT INDEX &amp; SCHEDULE (VPIS) FOR GAS DEHYDRATION PACKAGE</t>
  </si>
  <si>
    <t xml:space="preserve">          TIME SCHEDULE FOR GAS DEHYDRATION PACKAGE</t>
  </si>
  <si>
    <t xml:space="preserve">          FINAL VENDOR DATA BOOK INDEX FOR GAS DEHYDRATION PACKAGE</t>
  </si>
  <si>
    <t xml:space="preserve">          SPARE PART LIST FOR GAS DEHYDRATION PACKAGE</t>
  </si>
  <si>
    <t xml:space="preserve">          SUB-VENDOR LIST FOR GAS DEHYDRATION PACKAGE</t>
  </si>
  <si>
    <t xml:space="preserve">          INSPECTION AND TEST PLAN FOR GAS DEHYDRATION PACKAGE</t>
  </si>
  <si>
    <t xml:space="preserve">          QUALITY CONTROL PLAN (QCP) FOR GAS DEHYDRATION PACKAGE</t>
  </si>
  <si>
    <t xml:space="preserve">          N2 PURGING PROCEDURE</t>
  </si>
  <si>
    <t xml:space="preserve">          MARKING &amp; PACKING PROCEDURE FOR GLYCOL CIRCULATION PUMPS</t>
  </si>
  <si>
    <t xml:space="preserve">          SURFACE PREPARATION AND INTERNAL/EXTERNAL PAINTING PROCEDURE FOR TOWER, COLUMNS, REBOILER, DRUMS, FILTERS &amp; EXCHANGERS</t>
  </si>
  <si>
    <t xml:space="preserve">          PICKLING AND PASSIVATION PROCEDURE FOR GAS DEHYDRATION PACKAGE</t>
  </si>
  <si>
    <t xml:space="preserve">          POSTWELD HEAT TREATMENT PROCEDURE FOR GAS DEHYDRATION PACKAGE (TOWER, COLUMNS, REBOILER, DRUMS, FILTERS &amp; EXCHANGERS)</t>
  </si>
  <si>
    <t xml:space="preserve">          OPERATION, COMMISSIONING &amp; MAINTENANCE MANUAL FOR GAS DEHYDRATION PACKAGE</t>
  </si>
  <si>
    <t xml:space="preserve">          WPS &amp; PQR FOR GAS DEHYDRATION PACKAGE (TOWER, COLUMNS, REBOILER, DRUMS, FILTERS &amp; EXCHANGERS)</t>
  </si>
  <si>
    <t xml:space="preserve">          PMI PROCEDURE FOR GAS DEHYDRATION PACKAGE (TOWER, COLUMNS, REBOILER, DRUMS, FILTERS &amp; EXCHANGERS)</t>
  </si>
  <si>
    <t xml:space="preserve">          NDT PROCEDURE FOR GAS DEHYDRATION PACKAGE (TOWER, COLUMNS, REBOILER, DRUMS, FILTERS &amp; EXCHANGERS)</t>
  </si>
  <si>
    <t xml:space="preserve">          HYDROSTATIC TESTING PROCEDURE FOR GAS DEHYDRATION PACKAGE (TOWER, COLUMNS, REBOILER, DRUMS &amp; FILTERS)</t>
  </si>
  <si>
    <t xml:space="preserve">          HYDROSTATIC TEST PROCEDURE FOR HEAT EXCHANGERS</t>
  </si>
  <si>
    <t xml:space="preserve">          WELD REPAIR PROCEDURE FOR GAS DEHYDRATION PACKAGE</t>
  </si>
  <si>
    <t xml:space="preserve">          PROCESS FLOW DIAGRAM FOR GAS DEHYDRATION PACKAGE</t>
  </si>
  <si>
    <t xml:space="preserve">          BASIS OF PROCESS DESIGN FOR GAS DEHYDRATION PACKAGEFOR GAS DEHYDRATION PACKAGE</t>
  </si>
  <si>
    <t xml:space="preserve">          HEAT AND MASS BALANCE FOR GAS DEHYDRATION PACKAGE</t>
  </si>
  <si>
    <t xml:space="preserve">          PIPING &amp; INSTRUMENTATION DIAGRAM FOR GAS DEHYDRATION PACKAGE</t>
  </si>
  <si>
    <t xml:space="preserve">          CAUSE AND EFFECT DIAGRAM FOR GAS DEHYDRATION PACKAGE</t>
  </si>
  <si>
    <t xml:space="preserve">          CONTROL PHILOSOPHY FOR GAS DEHYDRATION PACKAGE</t>
  </si>
  <si>
    <t xml:space="preserve">          UCP LOGIC DESCRIPTION FOR GAS DEHYDRATION PACKAGE</t>
  </si>
  <si>
    <t xml:space="preserve">          BMS LOGIC DESCRIPTION FOR DEHYDRATION PACKAGE</t>
  </si>
  <si>
    <t xml:space="preserve">          PROCESS DATA SHEET FOR DEHYDRATION COLUMN</t>
  </si>
  <si>
    <t xml:space="preserve">          PROCESS DATA SHEET FOR GLYCOL FLASH DRUM</t>
  </si>
  <si>
    <t xml:space="preserve">          PROCESS DATA SHEET FOR GLYCOL CARBON FILTER</t>
  </si>
  <si>
    <t xml:space="preserve">          PROCESS DATA SHEET FOR GLYCOL STRIPPING COLUMN</t>
  </si>
  <si>
    <t xml:space="preserve">          PROCESS DATA SHEET FOR GLYCOL STILL COLUMN</t>
  </si>
  <si>
    <t xml:space="preserve">          PROCESS DATA SHEET FOR GLYCOL CIRCULATION PUMPS</t>
  </si>
  <si>
    <t xml:space="preserve">          PROCESS DATA SHEET FOR GLYCOL REFLUX CONDENSER</t>
  </si>
  <si>
    <t xml:space="preserve">          PROCESS DATA SHEET FOR GLYCOL REBOILER</t>
  </si>
  <si>
    <t xml:space="preserve">          PROCESS DATA SHEET FOR GLYCOL SURGE DRUM</t>
  </si>
  <si>
    <t xml:space="preserve">          PROCESS DATA SHEET FOR GLYCOL PARTICLE FILTER</t>
  </si>
  <si>
    <t xml:space="preserve">          PROCESS DATA SHEET FOR LEAN GLYCOL DRY GAS HEAT EXCHSNGER</t>
  </si>
  <si>
    <t xml:space="preserve">          PROCESS DATA SHEET FOR RICH / LEAN GLYCOL HEAT EXCHANGER</t>
  </si>
  <si>
    <t xml:space="preserve">          PROCESS DATA SHEET FOR ANTI-FOAM PACKAGE</t>
  </si>
  <si>
    <t xml:space="preserve">          PROCESS DATA SHEET FOR PH-CONTROLLER PACKAGE</t>
  </si>
  <si>
    <t xml:space="preserve">          EQUIPMENT LIST FOR GAS DEHYDRATION PACKAGE</t>
  </si>
  <si>
    <t xml:space="preserve">          PRESSURE SAFETY VALVE CALCULATION SHEETS FOR GAS DEHYDRATION PACKAGE</t>
  </si>
  <si>
    <t xml:space="preserve">          ALARM &amp; TRIP SET POINT LIST FOR GAS DEHYDRATION PACKAGE</t>
  </si>
  <si>
    <t xml:space="preserve">          UTILITY CONSUMPTION LIST FOR GAS DEHYDRATION PACKAGE</t>
  </si>
  <si>
    <t xml:space="preserve">          CHEMICAL CONSUMPTION LIST FOR GAS DEHYDRATION PACKAGE</t>
  </si>
  <si>
    <t xml:space="preserve">          HAZOP STUDY REPORT FOR GAS DEHYDRATION PACKAGE</t>
  </si>
  <si>
    <t xml:space="preserve">          SIL STUDY REPORT (SAT Procedure))</t>
  </si>
  <si>
    <t xml:space="preserve">          Mechanical Calculation Book for C-100</t>
  </si>
  <si>
    <t xml:space="preserve">          General Arrangement for C-100</t>
  </si>
  <si>
    <t xml:space="preserve">          TEMPLATE DRAWING FOR GLYCOL CONTACTOR (C-100)</t>
  </si>
  <si>
    <t xml:space="preserve">          DETAILS DRAWING FOR GLYCOL CONTACTOR (C-100)</t>
  </si>
  <si>
    <t xml:space="preserve">          Name Plate Detail Drawing for C-100</t>
  </si>
  <si>
    <t xml:space="preserve">          Welding &amp; NDT Map for C-100</t>
  </si>
  <si>
    <t xml:space="preserve">          Mechanical Calculation Book for C-200</t>
  </si>
  <si>
    <t xml:space="preserve">          General Arrangement for C-200</t>
  </si>
  <si>
    <t xml:space="preserve">          Details Drawing for C-200</t>
  </si>
  <si>
    <t xml:space="preserve">          Name Plate Detail Drawing for C-200</t>
  </si>
  <si>
    <t xml:space="preserve">          Welding &amp; NDT Map for C-200</t>
  </si>
  <si>
    <t xml:space="preserve">          Mechanical Calculation Book for F-300</t>
  </si>
  <si>
    <t xml:space="preserve">          General Arrangement Drawing for F-300</t>
  </si>
  <si>
    <t xml:space="preserve">          Detail drawing for F-300</t>
  </si>
  <si>
    <t xml:space="preserve">          Name Plate Detail Drawing for F-300</t>
  </si>
  <si>
    <t xml:space="preserve">          Welding &amp; NDT for F-300</t>
  </si>
  <si>
    <t xml:space="preserve">          Mechanical Calculation Book for V-120</t>
  </si>
  <si>
    <t xml:space="preserve">          General Arrangement for V-120</t>
  </si>
  <si>
    <t xml:space="preserve">          Details Drawing for V-120</t>
  </si>
  <si>
    <t xml:space="preserve">          Name Plate Detail Drawing for V-120</t>
  </si>
  <si>
    <t xml:space="preserve">          Welding &amp; NDT Map for V-120</t>
  </si>
  <si>
    <t xml:space="preserve">          Mechanical Calculation Book for (F-100 A/B)</t>
  </si>
  <si>
    <t xml:space="preserve">          General Arrangement for (F-100 A/B)</t>
  </si>
  <si>
    <t xml:space="preserve">          Details Drawing for (F-100 A/B)</t>
  </si>
  <si>
    <t xml:space="preserve">          Name Plate Detail Drawing for (F-100 A/B)</t>
  </si>
  <si>
    <t xml:space="preserve">          Welding &amp; NDT Map for (F-100 A/B)</t>
  </si>
  <si>
    <t xml:space="preserve">          Mechanical Calculation Book for F-200</t>
  </si>
  <si>
    <t xml:space="preserve">          General Arrangement for F-200</t>
  </si>
  <si>
    <t xml:space="preserve">          Details Drawing for F-200</t>
  </si>
  <si>
    <t xml:space="preserve">          Name Plate Detail Drawing for F-200</t>
  </si>
  <si>
    <t xml:space="preserve">          Welding &amp; NDT Map for F-200</t>
  </si>
  <si>
    <t xml:space="preserve">          Thermal/Mechanical Calculation Book for E-100</t>
  </si>
  <si>
    <t xml:space="preserve">          General Arrangement for E-100</t>
  </si>
  <si>
    <t xml:space="preserve">          Details Drawing for E-100</t>
  </si>
  <si>
    <t xml:space="preserve">          Name Plate Detail Drawing for E-100</t>
  </si>
  <si>
    <t xml:space="preserve">          Welding &amp; NDT Map for E-100</t>
  </si>
  <si>
    <t xml:space="preserve">          Thermal/Mechanical Calculation Book for E-200</t>
  </si>
  <si>
    <t xml:space="preserve">          General Arrangement for E-200</t>
  </si>
  <si>
    <t xml:space="preserve">          Details Drawing for E-200</t>
  </si>
  <si>
    <t xml:space="preserve">          Name Plate Detail Drawing for E-200</t>
  </si>
  <si>
    <t xml:space="preserve">          Thermal/Mechanical Calculation Book for E-300</t>
  </si>
  <si>
    <t xml:space="preserve">          General Arrangement Drawing for E-300</t>
  </si>
  <si>
    <t xml:space="preserve">          Details Drawing for E-300</t>
  </si>
  <si>
    <t xml:space="preserve">          Name Plate Detail Drawing for E-300</t>
  </si>
  <si>
    <t xml:space="preserve">          Welding &amp; NDT Map for E-300</t>
  </si>
  <si>
    <t xml:space="preserve">          Thermal/Mechanical Calculation Book for R-100</t>
  </si>
  <si>
    <t xml:space="preserve">          General Arrangement for R-100</t>
  </si>
  <si>
    <t xml:space="preserve">          Details Drawing for R-100</t>
  </si>
  <si>
    <t xml:space="preserve">          Name Plate Detail Drawing for R-100</t>
  </si>
  <si>
    <t xml:space="preserve">          Welding &amp; NDT Map for R-100</t>
  </si>
  <si>
    <t xml:space="preserve">          Mechanical Calculation Book for V-130</t>
  </si>
  <si>
    <t xml:space="preserve">          General Arrangement Drawing for V-130</t>
  </si>
  <si>
    <t xml:space="preserve">          Details Drawing for V-130</t>
  </si>
  <si>
    <t xml:space="preserve">          Name Plate Detail Drawing for V-130</t>
  </si>
  <si>
    <t xml:space="preserve">          Welding &amp; NDT Map for V-130</t>
  </si>
  <si>
    <t xml:space="preserve">          BURNER DATA SHEET FOR GLYCOL REBOILER</t>
  </si>
  <si>
    <t xml:space="preserve">          BURNER DRAWING FOR GLYCOL REBOILER</t>
  </si>
  <si>
    <t xml:space="preserve">          LUBRICATION LIST FOR GAS DEHYDRATION PACKAGE</t>
  </si>
  <si>
    <t xml:space="preserve">          GENERAL ASSEMBLY DRAWING FOR GLYCOL CIRCULATION PUMPS</t>
  </si>
  <si>
    <t xml:space="preserve">          PUMPS CROSS SECTIONAL DRAWING FOR GLYCOL CIRCULATION PUMPS</t>
  </si>
  <si>
    <t xml:space="preserve">          NAME PLATE FOR GLYCOL CIRCULATION PUMPS</t>
  </si>
  <si>
    <t xml:space="preserve">          STRUCTURAL DESIGN CALCULATION FOR GAS DEHYDRATION PACKAGE</t>
  </si>
  <si>
    <t xml:space="preserve">          FOUNDATION LOADING DATA FOR GAS DEHYDRATION PACKAGE</t>
  </si>
  <si>
    <t xml:space="preserve">          STEEL STRUCTURAL DETAIL DRAWING FOR GAS DEHYDRATION PACKAGE</t>
  </si>
  <si>
    <t xml:space="preserve">          3D MODEL NAVIS FILE AND PDMS DATA BASE (30%) FOR GAS DEHYDRATION PACKAGE</t>
  </si>
  <si>
    <t xml:space="preserve">          3D MODEL NAVIS FILE AND PDMS DATA BASE (60%) FOR GAS DEHYDRATION PACKAGE</t>
  </si>
  <si>
    <t xml:space="preserve">          3D MODEL NAVIS FILE AND PDMS DATA BASE (90%) FOR GAS DEHYDRATION PACKAGE</t>
  </si>
  <si>
    <t xml:space="preserve">          PACKAGE PLOT PLAN FOR GAS DEHYDRATION PACKAGE</t>
  </si>
  <si>
    <t xml:space="preserve">          PIPING GENERAL ARRANGEMENT DRAWING FOR GAS DEHYDRATION PACKAGE</t>
  </si>
  <si>
    <t xml:space="preserve">          PIPING ISOMETRIC DRAWING FOR GAS DEHYDRATION PACKAGE</t>
  </si>
  <si>
    <t xml:space="preserve">          LINE LIST FOR GAS DEHYDRATION PACKAGE</t>
  </si>
  <si>
    <t xml:space="preserve">          TIE-IN-LIST FOR GAS DEHYDRATION PACKAGE</t>
  </si>
  <si>
    <t xml:space="preserve">          SUPPORT LIST FOR GAS DEHYDRATION PACKAGE</t>
  </si>
  <si>
    <t xml:space="preserve">          STRESS ANALYSIS REPORT FOR GAS DEHYDRATION PACKAGE</t>
  </si>
  <si>
    <t xml:space="preserve">          Electrical single line diagram</t>
  </si>
  <si>
    <t xml:space="preserve">          ELECTRICAL PANEL LAYOUT AND WIRING DIAGRAM</t>
  </si>
  <si>
    <t xml:space="preserve">          Power and control cable list</t>
  </si>
  <si>
    <t xml:space="preserve">          Earthing detail layout</t>
  </si>
  <si>
    <t xml:space="preserve">          ELECTRICAL EQUIPMENT LAYOUT</t>
  </si>
  <si>
    <t xml:space="preserve">          Electrical load list</t>
  </si>
  <si>
    <t xml:space="preserve">          ELECTRICAL SIGNAL LIST</t>
  </si>
  <si>
    <t xml:space="preserve">          Electrical Cable Route</t>
  </si>
  <si>
    <t xml:space="preserve">          Electrical motor data sheets , CURVES, DRAWINGS AND CERTIFICATES</t>
  </si>
  <si>
    <t xml:space="preserve">          CABLE DATASHEETS</t>
  </si>
  <si>
    <t xml:space="preserve">          ELECTRICAL PANEL DATASHEETS</t>
  </si>
  <si>
    <t xml:space="preserve">          LOCAL CONTROL STATION (LCS) DATASHEETS</t>
  </si>
  <si>
    <t xml:space="preserve">          Local control station (LCS) panel layout and wiring diagram</t>
  </si>
  <si>
    <t xml:space="preserve">          Instrument list</t>
  </si>
  <si>
    <t xml:space="preserve">          Input/Output signal list</t>
  </si>
  <si>
    <t xml:space="preserve">          CONTROL SYSTEM CONFIGURATION BLOCK DIAGRAM</t>
  </si>
  <si>
    <t xml:space="preserve">          ESD/BMS SYSTEM CONFIGURATION BLOCK DIAGRAM</t>
  </si>
  <si>
    <t xml:space="preserve">          Instrument junction box layout and wiring termination diagram</t>
  </si>
  <si>
    <t xml:space="preserve">          Burner operation panel layout &amp; wiring diagram with connections &amp; dimensions</t>
  </si>
  <si>
    <t xml:space="preserve">          Instrument D.S. for control valves</t>
  </si>
  <si>
    <t xml:space="preserve">          Instrument cable list</t>
  </si>
  <si>
    <t xml:space="preserve">          Instrument D.S. for On/Off valves</t>
  </si>
  <si>
    <t xml:space="preserve">          Instrument D.S. for H2O analyzer</t>
  </si>
  <si>
    <t xml:space="preserve">          Instrument D.S. for temperature gauge</t>
  </si>
  <si>
    <t xml:space="preserve">          Instrument D.S. for temperature transmitters</t>
  </si>
  <si>
    <t xml:space="preserve">          Instrument D.S. for pressure gauges and differential gauges</t>
  </si>
  <si>
    <t xml:space="preserve">          Instrument D.S. for pressure transmitters and differentia pressure transmitters</t>
  </si>
  <si>
    <t xml:space="preserve">          INSTRUMENT D.S. FOR SAFETY VALVES</t>
  </si>
  <si>
    <t xml:space="preserve">          Instrument D.S. for pressure regulator valves</t>
  </si>
  <si>
    <t xml:space="preserve">          Instrument D.S. for flow elements</t>
  </si>
  <si>
    <t xml:space="preserve">          Instrument D.S. for level gauges</t>
  </si>
  <si>
    <t xml:space="preserve">          Instrument D.S. for level transmitters</t>
  </si>
  <si>
    <t xml:space="preserve">          Hook up drawing</t>
  </si>
  <si>
    <t xml:space="preserve">          ESD LEVEL HIERARCHY</t>
  </si>
  <si>
    <t xml:space="preserve">          Instrument location layout</t>
  </si>
  <si>
    <t xml:space="preserve">          INSTRUMENT EARTH DISTRIBUTION DIAGRAM</t>
  </si>
  <si>
    <t xml:space="preserve">          INSTRUMENT CABLE ROUTE/ MAIN TUBING LAYOUT DRAWING</t>
  </si>
  <si>
    <t xml:space="preserve">          Flame scanner data sheet</t>
  </si>
  <si>
    <t xml:space="preserve">          CONTROL PANEL LAYOUT AND ARRANGEMENT</t>
  </si>
  <si>
    <t xml:space="preserve">          ESD/BMS PANEL LAYOUT AND ARRANGEMENT</t>
  </si>
  <si>
    <t xml:space="preserve">          CONTROL SYSTEM WIRING DIAGRAM AND CONNECTIONS</t>
  </si>
  <si>
    <t xml:space="preserve">          ESD/BMS SYSTEM WIRING DIAGRAM AND CONNECTIONS</t>
  </si>
  <si>
    <t xml:space="preserve">          UCP and BMS system power consumption list</t>
  </si>
  <si>
    <t xml:space="preserve">          CONTROL SYSTEM CABINETS AND CONSOLES LAYOUT DRAWING</t>
  </si>
  <si>
    <t xml:space="preserve">          Modbus IO list (Modbus mapping list)</t>
  </si>
  <si>
    <t xml:space="preserve">          FAT PROCEDURE FOR CONTROL SYSTEM</t>
  </si>
  <si>
    <t xml:space="preserve">          FAT PROCEDURE FOR ESD/BMS SYSTEM</t>
  </si>
  <si>
    <t xml:space="preserve">          SAT PROCEDURE FOR CONTROL SYSTEM</t>
  </si>
  <si>
    <t xml:space="preserve">          SAT PROCEDURE FOR ESD/BMS SYSTEM</t>
  </si>
  <si>
    <t xml:space="preserve">          ITP FOR CONTROL SYSTEM</t>
  </si>
  <si>
    <t xml:space="preserve">          ITP FOR ESD/BMS SYSTEM</t>
  </si>
  <si>
    <t xml:space="preserve">          CONTROL SYSTEM LOGIC DIAGRAM</t>
  </si>
  <si>
    <t xml:space="preserve">          ESD/BMS SYSTEM LOGIC DIAGRAM</t>
  </si>
  <si>
    <t xml:space="preserve">          PRINT OUT OF HMI FOR BMS and UCP</t>
  </si>
  <si>
    <t>ESD/BMS</t>
  </si>
  <si>
    <t>Control</t>
  </si>
  <si>
    <t>WF</t>
  </si>
  <si>
    <t xml:space="preserve">            Inquiry-plate</t>
  </si>
  <si>
    <t xml:space="preserve">            PO-plate</t>
  </si>
  <si>
    <t xml:space="preserve">            IRN-plate</t>
  </si>
  <si>
    <t xml:space="preserve">            Delivery-plate</t>
  </si>
  <si>
    <t xml:space="preserve">            Inquiry-Flange</t>
  </si>
  <si>
    <t xml:space="preserve">            PO-Flange</t>
  </si>
  <si>
    <t xml:space="preserve">            IRN-Flange</t>
  </si>
  <si>
    <t xml:space="preserve">            Delivery-Flange</t>
  </si>
  <si>
    <t xml:space="preserve">            Inquiry-Pipe</t>
  </si>
  <si>
    <t xml:space="preserve">            PO-Pipe</t>
  </si>
  <si>
    <t xml:space="preserve">            IRN-Pipe</t>
  </si>
  <si>
    <t xml:space="preserve">            Delivery-Pipe</t>
  </si>
  <si>
    <t xml:space="preserve">           Inquiry-Profile</t>
  </si>
  <si>
    <t xml:space="preserve">           PO-Profile</t>
  </si>
  <si>
    <t xml:space="preserve">           IRN-Profile</t>
  </si>
  <si>
    <t xml:space="preserve">           Delivery-Profile</t>
  </si>
  <si>
    <t xml:space="preserve">            Inquiry-Internal</t>
  </si>
  <si>
    <t xml:space="preserve">            PO-Internal</t>
  </si>
  <si>
    <t xml:space="preserve">            IRN-Internal</t>
  </si>
  <si>
    <t xml:space="preserve">            Delivery-Internal</t>
  </si>
  <si>
    <t xml:space="preserve">          Inquiry-Transmitters/ Switch/ Gauge/ Analizer etc.</t>
  </si>
  <si>
    <t xml:space="preserve">          PO-Transmitters/ Switch/ Gauge/ Analizer etc.</t>
  </si>
  <si>
    <t xml:space="preserve">          Delivery-Transmitters/ Switch/ Gauge/ Analizer etc.</t>
  </si>
  <si>
    <t xml:space="preserve">          IRN-Transmitters/ Switch/ Gauge/ Analizer etc.</t>
  </si>
  <si>
    <t xml:space="preserve">           Inquiry-Cable &amp; Wires</t>
  </si>
  <si>
    <t xml:space="preserve">           PO-Cable &amp; Wires</t>
  </si>
  <si>
    <t xml:space="preserve">           IRN-Cable &amp; Wires</t>
  </si>
  <si>
    <t xml:space="preserve">           Delivery-Cable &amp; Wires</t>
  </si>
  <si>
    <t xml:space="preserve">           Visual Inspection</t>
  </si>
  <si>
    <t xml:space="preserve">           Type Test Sertificate or Manufacturer Catalogue</t>
  </si>
  <si>
    <t xml:space="preserve">          Inquiry-Tray</t>
  </si>
  <si>
    <t xml:space="preserve">          PO-Tray</t>
  </si>
  <si>
    <t xml:space="preserve">          IRN-Tray</t>
  </si>
  <si>
    <t xml:space="preserve">          Delivery-Tray</t>
  </si>
  <si>
    <t xml:space="preserve">          Visual &amp; Dimensional Inspection</t>
  </si>
  <si>
    <t xml:space="preserve">        PO- Junction Box </t>
  </si>
  <si>
    <t xml:space="preserve">        Inquiry-Junction Box </t>
  </si>
  <si>
    <t xml:space="preserve">        Review IP, ATEX certificate</t>
  </si>
  <si>
    <t xml:space="preserve">         Inquiry-Local Panel</t>
  </si>
  <si>
    <t xml:space="preserve">         PO- Local Panel</t>
  </si>
  <si>
    <t xml:space="preserve">         IRN-Local Panel</t>
  </si>
  <si>
    <t xml:space="preserve">         Delivery- Local Panel</t>
  </si>
  <si>
    <t xml:space="preserve">         Visual Inspection &amp; Dimenslonal Check</t>
  </si>
  <si>
    <t xml:space="preserve">         Accessories Tag &amp; Model No Check</t>
  </si>
  <si>
    <t xml:space="preserve">         Construction</t>
  </si>
  <si>
    <t xml:space="preserve">         Review IP, ATEX Certificate</t>
  </si>
  <si>
    <t xml:space="preserve">         Packing Inspection &amp; Painting</t>
  </si>
  <si>
    <t xml:space="preserve">        Inquiry-ESD/BMS</t>
  </si>
  <si>
    <t xml:space="preserve">        PO-ESD/BMS</t>
  </si>
  <si>
    <t xml:space="preserve">        IRN-ESD/BMS</t>
  </si>
  <si>
    <t xml:space="preserve">        Delivery-ESD/BMS</t>
  </si>
  <si>
    <t xml:space="preserve">         Function &amp; Performance test (Power &amp; Start-up Check, I/O Check)</t>
  </si>
  <si>
    <t xml:space="preserve">         Main equipment &amp; Accessories Certificate IP , ATEX, SIL Certificate Check)</t>
  </si>
  <si>
    <t xml:space="preserve">        Visual Inspection/ QTY &amp; Dimensional Check</t>
  </si>
  <si>
    <t xml:space="preserve">        Tag &amp; Model No Check</t>
  </si>
  <si>
    <t xml:space="preserve">        Inquiry-Control</t>
  </si>
  <si>
    <t xml:space="preserve">        PO-Control</t>
  </si>
  <si>
    <t xml:space="preserve">        IRN-Control</t>
  </si>
  <si>
    <t xml:space="preserve">        Delivery-Control</t>
  </si>
  <si>
    <t xml:space="preserve">         Material Inspection</t>
  </si>
  <si>
    <t xml:space="preserve">         Visual and Dimensional Inspection</t>
  </si>
  <si>
    <t xml:space="preserve">        Material Inspection</t>
  </si>
  <si>
    <t xml:space="preserve">           Material Inspection</t>
  </si>
  <si>
    <t xml:space="preserve">         Inquiry-Strainers</t>
  </si>
  <si>
    <t xml:space="preserve">         PO-Strainers</t>
  </si>
  <si>
    <t xml:space="preserve">         IRN-Strainers</t>
  </si>
  <si>
    <t xml:space="preserve">         Delivery-Strainers</t>
  </si>
  <si>
    <t xml:space="preserve">         Hydro Test</t>
  </si>
  <si>
    <t xml:space="preserve">        Inquiry-Pipe, Flange, Fitting, Gasket, Bolt &amp; Nuts</t>
  </si>
  <si>
    <t xml:space="preserve">        PO-Pipe, Flange, Fitting, Gasket, Bolt &amp; Nuts</t>
  </si>
  <si>
    <t xml:space="preserve">        IRN-Pipe, Flange, Fitting, Gasket, Bolt &amp; Nuts</t>
  </si>
  <si>
    <t xml:space="preserve">        Delivery-Pipe, Flange, Fitting, Gasket, Bolt &amp; Nuts</t>
  </si>
  <si>
    <t xml:space="preserve">         NDT( VT, MT, PT, UT, RT)</t>
  </si>
  <si>
    <t xml:space="preserve">        Final Visual and Dimensional Inspection</t>
  </si>
  <si>
    <t xml:space="preserve">        Performance test</t>
  </si>
  <si>
    <t xml:space="preserve">        Visual and Dimensional Check After Welding</t>
  </si>
  <si>
    <t xml:space="preserve">        Raw Material for Tank</t>
  </si>
  <si>
    <t xml:space="preserve">        Final Inspection For Fabricated Tank</t>
  </si>
  <si>
    <t xml:space="preserve">        Piping &amp; Structure Works</t>
  </si>
  <si>
    <t xml:space="preserve">         Packing Inspection</t>
  </si>
  <si>
    <t xml:space="preserve">         IRN</t>
  </si>
  <si>
    <t xml:space="preserve">         Final Book</t>
  </si>
  <si>
    <t xml:space="preserve">         Final Visual and Dimensional Inspection</t>
  </si>
  <si>
    <t xml:space="preserve">         Burner Test</t>
  </si>
  <si>
    <t xml:space="preserve">        Abrasive &amp; Paint Material </t>
  </si>
  <si>
    <t xml:space="preserve">        Blasting &amp; Painting (Each Layer DFT, Adhesion) </t>
  </si>
  <si>
    <t xml:space="preserve">        Pickling and Passivation </t>
  </si>
  <si>
    <t xml:space="preserve">        N2 Purge /Silica </t>
  </si>
  <si>
    <t xml:space="preserve">        Visual and Dimensional Inspection</t>
  </si>
  <si>
    <t xml:space="preserve">        Weld Preparation and Fit-Up</t>
  </si>
  <si>
    <t xml:space="preserve">            Visual and Dimensional Inspection</t>
  </si>
  <si>
    <t xml:space="preserve">            Other Required Tests</t>
  </si>
  <si>
    <t xml:space="preserve">        Packing inspection and painting</t>
  </si>
  <si>
    <t xml:space="preserve">        Review IP, ATEX Certificate</t>
  </si>
  <si>
    <t xml:space="preserve">        Delivery- Junction Box </t>
  </si>
  <si>
    <t xml:space="preserve">        IRN-Junction Box </t>
  </si>
  <si>
    <t>2.1.1.1</t>
  </si>
  <si>
    <t>2.1.1.2</t>
  </si>
  <si>
    <t>2.1.1.3</t>
  </si>
  <si>
    <t>2.1.2.1</t>
  </si>
  <si>
    <t>2.1.2.2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</si>
  <si>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</si>
  <si>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</si>
  <si>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</si>
  <si>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</si>
  <si>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</si>
  <si>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</si>
  <si>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</si>
  <si>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</si>
  <si>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2.1.1.3.1</t>
  </si>
  <si>
    <t>2.1.1.3.2</t>
  </si>
  <si>
    <t>2.1.1.3.3</t>
  </si>
  <si>
    <t>2.1.1.3.4</t>
  </si>
  <si>
    <t>2.1.2.1.1</t>
  </si>
  <si>
    <t>2.1.2.1.2</t>
  </si>
  <si>
    <t>2.1.2.1.3</t>
  </si>
  <si>
    <t>2.1.2.1.4</t>
  </si>
  <si>
    <t>2.1.2.2.1</t>
  </si>
  <si>
    <t>2.1.2.2.2</t>
  </si>
  <si>
    <t>2.1.2.2.3</t>
  </si>
  <si>
    <t>2.1.2.2.4</t>
  </si>
  <si>
    <t>2.1.3.1</t>
  </si>
  <si>
    <t>2.1.3.2</t>
  </si>
  <si>
    <t>2.1.3.3</t>
  </si>
  <si>
    <t>2.1.3.4</t>
  </si>
  <si>
    <t>2.2.1.1</t>
  </si>
  <si>
    <t>2.2.1.2</t>
  </si>
  <si>
    <t>2.2.1.3</t>
  </si>
  <si>
    <t>2.2.1.1.1</t>
  </si>
  <si>
    <t>2.2.1.1.2</t>
  </si>
  <si>
    <t>2.2.1.1.3</t>
  </si>
  <si>
    <t>2.2.1.1.4</t>
  </si>
  <si>
    <t>2.2.1.2.1</t>
  </si>
  <si>
    <t>2.2.1.2.2</t>
  </si>
  <si>
    <t>2.2.1.2.3</t>
  </si>
  <si>
    <t>2.2.1.2.4</t>
  </si>
  <si>
    <t>2.2.1.3.1</t>
  </si>
  <si>
    <t>2.2.1.3.2</t>
  </si>
  <si>
    <t>2.2.1.3.3</t>
  </si>
  <si>
    <t>2.2.1.3.4</t>
  </si>
  <si>
    <t>2.2.2.1</t>
  </si>
  <si>
    <t>2.2.2.2</t>
  </si>
  <si>
    <t>2.2.2.1.1</t>
  </si>
  <si>
    <t>2.2.2.1.2</t>
  </si>
  <si>
    <t>2.2.2.1.3</t>
  </si>
  <si>
    <t>2.2.2.1.4</t>
  </si>
  <si>
    <t>2.2.2.2.1</t>
  </si>
  <si>
    <t>2.2.2.2.2</t>
  </si>
  <si>
    <t>2.2.2.2.3</t>
  </si>
  <si>
    <t>2.2.2.2.4</t>
  </si>
  <si>
    <t>2.3.1.1</t>
  </si>
  <si>
    <t>2.3.1.2</t>
  </si>
  <si>
    <t>2.3.1.3</t>
  </si>
  <si>
    <t>2.3.2.1</t>
  </si>
  <si>
    <t>2.3.2.2</t>
  </si>
  <si>
    <t>2.3.1.1.1</t>
  </si>
  <si>
    <t>2.3.1.1.2</t>
  </si>
  <si>
    <t>2.3.1.1.3</t>
  </si>
  <si>
    <t>2.3.1.1.4</t>
  </si>
  <si>
    <t>2.3.1.2.1</t>
  </si>
  <si>
    <t>2.3.1.2.2</t>
  </si>
  <si>
    <t>2.3.1.2.3</t>
  </si>
  <si>
    <t>2.3.1.2.4</t>
  </si>
  <si>
    <t>2.3.1.3.1</t>
  </si>
  <si>
    <t>2.3.1.3.2</t>
  </si>
  <si>
    <t>2.3.1.3.3</t>
  </si>
  <si>
    <t>2.3.1.3.4</t>
  </si>
  <si>
    <t>2.3.2.1.1</t>
  </si>
  <si>
    <t>2.3.2.1.2</t>
  </si>
  <si>
    <t>2.3.2.1.3</t>
  </si>
  <si>
    <t>2.3.2.1.4</t>
  </si>
  <si>
    <t>2.3.2.2.1</t>
  </si>
  <si>
    <t>2.3.2.2.2</t>
  </si>
  <si>
    <t>2.3.2.2.3</t>
  </si>
  <si>
    <t>2.3.2.2.4</t>
  </si>
  <si>
    <t>2.4.7</t>
  </si>
  <si>
    <t>2.4.8</t>
  </si>
  <si>
    <t>2.4.9</t>
  </si>
  <si>
    <t>2.4.10</t>
  </si>
  <si>
    <t>2.5.1.3</t>
  </si>
  <si>
    <t>2.5.1.4</t>
  </si>
  <si>
    <t>2.5.1.5</t>
  </si>
  <si>
    <t>2.5.1.6</t>
  </si>
  <si>
    <t>2.5.2.3</t>
  </si>
  <si>
    <t>2.5.2.4</t>
  </si>
  <si>
    <t>2.5.2.5</t>
  </si>
  <si>
    <t>2.5.2.6</t>
  </si>
  <si>
    <t>2.6.5</t>
  </si>
  <si>
    <t>2.6.6</t>
  </si>
  <si>
    <t>2.6.7</t>
  </si>
  <si>
    <t>2.6.8</t>
  </si>
  <si>
    <t>2.7.6</t>
  </si>
  <si>
    <t>2.7.7</t>
  </si>
  <si>
    <t>2.7.8</t>
  </si>
  <si>
    <t>2.7.9</t>
  </si>
  <si>
    <t>2.8.1.1</t>
  </si>
  <si>
    <t>2.8.1.2</t>
  </si>
  <si>
    <t>2.8.1.3</t>
  </si>
  <si>
    <t>2.8.1.4</t>
  </si>
  <si>
    <t>2.8.1.5</t>
  </si>
  <si>
    <t>2.8.1.6</t>
  </si>
  <si>
    <t>2.8.1.7</t>
  </si>
  <si>
    <t>2.8.1.8</t>
  </si>
  <si>
    <t>2.8.2.1</t>
  </si>
  <si>
    <t>2.8.2.2</t>
  </si>
  <si>
    <t>2.8.2.3</t>
  </si>
  <si>
    <t>2.8.2.4</t>
  </si>
  <si>
    <t>2.8.2.5</t>
  </si>
  <si>
    <t>2.8.2.6</t>
  </si>
  <si>
    <t>2.8.2.7</t>
  </si>
  <si>
    <t>2.8.2.8</t>
  </si>
  <si>
    <t>2.11.7</t>
  </si>
  <si>
    <t>2.11.8</t>
  </si>
  <si>
    <t>2.11.9</t>
  </si>
  <si>
    <t>2.11.10</t>
  </si>
  <si>
    <t>2.10.4</t>
  </si>
  <si>
    <t>2.10.5</t>
  </si>
  <si>
    <t>2.10.6</t>
  </si>
  <si>
    <t>2.10.7</t>
  </si>
  <si>
    <t>Inst.Valves (Shut Down, On/Off, Control &amp; Safety Valves)</t>
  </si>
  <si>
    <t xml:space="preserve">        On/Off Valve</t>
  </si>
  <si>
    <t xml:space="preserve">               Inquiry-Psv</t>
  </si>
  <si>
    <t xml:space="preserve">               PO- Psv</t>
  </si>
  <si>
    <t xml:space="preserve">               IRN- Psv</t>
  </si>
  <si>
    <t xml:space="preserve">               Delivery- Psv</t>
  </si>
  <si>
    <t xml:space="preserve">                Inquiry-On/Off Valve</t>
  </si>
  <si>
    <t xml:space="preserve">                PO-On/Off Valve</t>
  </si>
  <si>
    <t xml:space="preserve">                IRN-On/Off Valve</t>
  </si>
  <si>
    <t xml:space="preserve">                 Delivery-On/Off Valve</t>
  </si>
  <si>
    <t xml:space="preserve">                Inquiry-Control Valve</t>
  </si>
  <si>
    <t xml:space="preserve">                PO-Control Valve</t>
  </si>
  <si>
    <t xml:space="preserve">                IRN-Control Valve</t>
  </si>
  <si>
    <t xml:space="preserve">                 Delivery-Control Valve</t>
  </si>
  <si>
    <t>2.9.1.1.1</t>
  </si>
  <si>
    <t>2.9.1.1.2</t>
  </si>
  <si>
    <t>2.9.1.1.3</t>
  </si>
  <si>
    <t>2.9.1.1.4</t>
  </si>
  <si>
    <t>2.9.1.1.5</t>
  </si>
  <si>
    <t>2.9.1.1.6</t>
  </si>
  <si>
    <t>2.9.1.1.7</t>
  </si>
  <si>
    <t>2.9.2.1.1</t>
  </si>
  <si>
    <t>2.9.2.1.2</t>
  </si>
  <si>
    <t>2.9.2.1.3</t>
  </si>
  <si>
    <t>2.9.2.1.4</t>
  </si>
  <si>
    <t>2.9.2.1.5</t>
  </si>
  <si>
    <t>2.9.2.1.6</t>
  </si>
  <si>
    <t>2.9.2.1.7</t>
  </si>
  <si>
    <t>2.9.2.2.1</t>
  </si>
  <si>
    <t>2.9.2.2.2</t>
  </si>
  <si>
    <t>2.9.2.2.3</t>
  </si>
  <si>
    <t>2.9.2.2.4</t>
  </si>
  <si>
    <t>2.9.2.2.5</t>
  </si>
  <si>
    <t>2.9.2.2.6</t>
  </si>
  <si>
    <t>2.9.2.2.7</t>
  </si>
  <si>
    <t>2.9.2.2.8</t>
  </si>
  <si>
    <t>2.9.2.2.9</t>
  </si>
  <si>
    <t>2.9.2.2.10</t>
  </si>
  <si>
    <t>2.9.2.2.11</t>
  </si>
  <si>
    <t>2.9.2.3.1</t>
  </si>
  <si>
    <t>2.9.2.3.2</t>
  </si>
  <si>
    <t>2.9.2.3.3</t>
  </si>
  <si>
    <t>2.9.2.3.4</t>
  </si>
  <si>
    <t>2.9.2.3.5</t>
  </si>
  <si>
    <t>2.9.2.3.6</t>
  </si>
  <si>
    <t>2.9.2.3.7</t>
  </si>
  <si>
    <t>2.9.2.3.8</t>
  </si>
  <si>
    <t>2.9.2.3.9</t>
  </si>
  <si>
    <t>2.9.2.3.10</t>
  </si>
  <si>
    <t>2.9.2.3.11</t>
  </si>
  <si>
    <t>Manual Valves</t>
  </si>
  <si>
    <t xml:space="preserve">        PSV</t>
  </si>
  <si>
    <t xml:space="preserve">         Control Valve</t>
  </si>
  <si>
    <t xml:space="preserve">  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</si>
</sst>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0.0000"/>
    <numFmt numFmtId="166" formatCode="0.000"/>
  </numFmts>
  <fonts count="34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/>
      <name val="Calibri"/>
      <family val="2"/>
      <scheme val="minor"/>
    </font>
    <font>
      <b/>
      <sz val="16"/>
      <color rgb="FFFFFF00"/>
      <name val="Agency FB"/>
      <family val="2"/>
    </font>
    <font>
      <b/>
      <sz val="14"/>
      <color theme="0"/>
      <name val="Segoe UI"/>
      <family val="2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Segoe UI"/>
      <family val="2"/>
    </font>
    <font>
      <b/>
      <sz val="16"/>
      <color rgb="FFFFFFFF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4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4" borderId="1" xfId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3" fillId="4" borderId="0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5" fontId="8" fillId="8" borderId="0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5" fillId="0" borderId="0" xfId="0" applyFont="1"/>
    <xf numFmtId="0" fontId="9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9" borderId="0" xfId="0" applyFont="1" applyFill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1" fillId="3" borderId="0" xfId="0" applyNumberFormat="1" applyFont="1" applyFill="1" applyBorder="1" applyAlignment="1">
      <alignment horizontal="center" vertical="center" wrapText="1"/>
    </xf>
    <xf numFmtId="164" fontId="12" fillId="4" borderId="0" xfId="0" applyNumberFormat="1" applyFont="1" applyFill="1" applyBorder="1" applyAlignment="1">
      <alignment horizontal="center" vertical="center" wrapText="1"/>
    </xf>
    <xf numFmtId="10" fontId="12" fillId="4" borderId="0" xfId="0" applyNumberFormat="1" applyFont="1" applyFill="1" applyBorder="1" applyAlignment="1">
      <alignment horizontal="center" vertical="center" wrapText="1"/>
    </xf>
    <xf numFmtId="10" fontId="11" fillId="5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Alignment="1">
      <alignment horizontal="center" vertical="center"/>
    </xf>
    <xf numFmtId="9" fontId="13" fillId="5" borderId="0" xfId="1" applyFont="1" applyFill="1" applyBorder="1" applyAlignment="1">
      <alignment vertical="center" wrapText="1"/>
    </xf>
    <xf numFmtId="9" fontId="13" fillId="5" borderId="0" xfId="1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10" fontId="13" fillId="5" borderId="0" xfId="0" applyNumberFormat="1" applyFont="1" applyFill="1" applyBorder="1" applyAlignment="1">
      <alignment horizontal="center" vertical="center" wrapText="1"/>
    </xf>
    <xf numFmtId="9" fontId="11" fillId="3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6" fillId="7" borderId="2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/>
    </xf>
    <xf numFmtId="10" fontId="2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0" fontId="18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166" fontId="19" fillId="4" borderId="2" xfId="0" applyNumberFormat="1" applyFont="1" applyFill="1" applyBorder="1" applyAlignment="1">
      <alignment horizontal="center" vertical="center" wrapText="1"/>
    </xf>
    <xf numFmtId="164" fontId="19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10" fontId="19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 wrapText="1"/>
    </xf>
    <xf numFmtId="165" fontId="8" fillId="8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10" fontId="18" fillId="5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9" fontId="22" fillId="0" borderId="2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0" fillId="5" borderId="2" xfId="0" applyNumberFormat="1" applyFont="1" applyFill="1" applyBorder="1" applyAlignment="1">
      <alignment horizontal="center" vertical="center" wrapText="1"/>
    </xf>
    <xf numFmtId="9" fontId="20" fillId="5" borderId="2" xfId="1" applyFont="1" applyFill="1" applyBorder="1" applyAlignment="1">
      <alignment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9" fontId="20" fillId="5" borderId="2" xfId="1" applyFont="1" applyFill="1" applyBorder="1" applyAlignment="1">
      <alignment horizontal="center" vertical="center" wrapText="1"/>
    </xf>
    <xf numFmtId="166" fontId="22" fillId="0" borderId="2" xfId="0" applyNumberFormat="1" applyFont="1" applyBorder="1" applyAlignment="1">
      <alignment horizontal="center" vertical="center"/>
    </xf>
    <xf numFmtId="10" fontId="20" fillId="5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/>
    </xf>
    <xf numFmtId="9" fontId="18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9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2" fillId="0" borderId="2" xfId="0" applyFont="1" applyBorder="1"/>
    <xf numFmtId="0" fontId="15" fillId="0" borderId="2" xfId="0" applyFont="1" applyBorder="1" applyAlignment="1">
      <alignment horizontal="center"/>
    </xf>
    <xf numFmtId="0" fontId="23" fillId="0" borderId="0" xfId="0" applyFont="1"/>
    <xf numFmtId="0" fontId="19" fillId="4" borderId="2" xfId="0" applyFont="1" applyFill="1" applyBorder="1" applyAlignment="1">
      <alignment horizontal="left" vertical="center" wrapText="1" indent="5"/>
    </xf>
    <xf numFmtId="0" fontId="18" fillId="5" borderId="2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left" vertical="center" wrapText="1" indent="2"/>
    </xf>
    <xf numFmtId="0" fontId="20" fillId="6" borderId="2" xfId="0" applyFont="1" applyFill="1" applyBorder="1" applyAlignment="1">
      <alignment horizontal="left" vertical="center" wrapText="1" indent="2"/>
    </xf>
    <xf numFmtId="0" fontId="2" fillId="5" borderId="2" xfId="0" applyFont="1" applyFill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left" vertical="center" wrapText="1" indent="1"/>
    </xf>
    <xf numFmtId="2" fontId="20" fillId="5" borderId="2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left" indent="1"/>
    </xf>
    <xf numFmtId="10" fontId="0" fillId="0" borderId="0" xfId="1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13" fillId="6" borderId="2" xfId="0" applyFont="1" applyFill="1" applyBorder="1" applyAlignment="1">
      <alignment horizontal="left" vertical="center" wrapText="1" indent="2"/>
    </xf>
    <xf numFmtId="166" fontId="22" fillId="0" borderId="2" xfId="0" applyNumberFormat="1" applyFont="1" applyBorder="1" applyAlignment="1">
      <alignment horizontal="left" vertical="center" indent="2"/>
    </xf>
    <xf numFmtId="10" fontId="22" fillId="0" borderId="2" xfId="0" applyNumberFormat="1" applyFont="1" applyBorder="1" applyAlignment="1">
      <alignment horizontal="left" vertical="center" indent="2"/>
    </xf>
    <xf numFmtId="0" fontId="23" fillId="0" borderId="0" xfId="0" applyFont="1" applyAlignment="1">
      <alignment horizontal="left" indent="2"/>
    </xf>
    <xf numFmtId="10" fontId="0" fillId="0" borderId="0" xfId="1" applyNumberFormat="1" applyFont="1" applyAlignment="1">
      <alignment horizontal="left" indent="2"/>
    </xf>
    <xf numFmtId="0" fontId="0" fillId="0" borderId="0" xfId="0" applyAlignment="1">
      <alignment horizontal="left" indent="2"/>
    </xf>
    <xf numFmtId="0" fontId="2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165" fontId="8" fillId="10" borderId="2" xfId="0" applyNumberFormat="1" applyFont="1" applyFill="1" applyBorder="1" applyAlignment="1">
      <alignment horizontal="center" vertical="center" wrapText="1"/>
    </xf>
    <xf numFmtId="10" fontId="19" fillId="10" borderId="2" xfId="0" applyNumberFormat="1" applyFont="1" applyFill="1" applyBorder="1" applyAlignment="1">
      <alignment horizontal="center" vertical="center" wrapText="1"/>
    </xf>
    <xf numFmtId="0" fontId="23" fillId="10" borderId="0" xfId="0" applyFont="1" applyFill="1"/>
    <xf numFmtId="10" fontId="0" fillId="10" borderId="0" xfId="1" applyNumberFormat="1" applyFont="1" applyFill="1"/>
    <xf numFmtId="0" fontId="0" fillId="10" borderId="0" xfId="0" applyFill="1"/>
    <xf numFmtId="0" fontId="27" fillId="10" borderId="2" xfId="0" applyFont="1" applyFill="1" applyBorder="1" applyAlignment="1">
      <alignment horizontal="center" vertical="center" wrapText="1"/>
    </xf>
    <xf numFmtId="2" fontId="26" fillId="10" borderId="2" xfId="0" applyNumberFormat="1" applyFont="1" applyFill="1" applyBorder="1" applyAlignment="1">
      <alignment horizontal="center" vertical="center" wrapText="1"/>
    </xf>
    <xf numFmtId="10" fontId="26" fillId="10" borderId="2" xfId="0" applyNumberFormat="1" applyFont="1" applyFill="1" applyBorder="1" applyAlignment="1">
      <alignment horizontal="center" vertical="center" wrapText="1"/>
    </xf>
    <xf numFmtId="0" fontId="28" fillId="10" borderId="0" xfId="0" applyFont="1" applyFill="1"/>
    <xf numFmtId="10" fontId="29" fillId="10" borderId="0" xfId="1" applyNumberFormat="1" applyFont="1" applyFill="1"/>
    <xf numFmtId="0" fontId="29" fillId="10" borderId="0" xfId="0" applyFont="1" applyFill="1"/>
    <xf numFmtId="0" fontId="29" fillId="10" borderId="2" xfId="0" applyFont="1" applyFill="1" applyBorder="1" applyAlignment="1">
      <alignment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/>
    </xf>
    <xf numFmtId="10" fontId="30" fillId="10" borderId="2" xfId="0" applyNumberFormat="1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2" fontId="18" fillId="10" borderId="2" xfId="0" applyNumberFormat="1" applyFont="1" applyFill="1" applyBorder="1" applyAlignment="1">
      <alignment horizontal="center" vertical="center" wrapText="1"/>
    </xf>
    <xf numFmtId="10" fontId="18" fillId="10" borderId="2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left" vertical="center" wrapText="1" indent="1"/>
    </xf>
    <xf numFmtId="2" fontId="20" fillId="10" borderId="2" xfId="0" applyNumberFormat="1" applyFont="1" applyFill="1" applyBorder="1" applyAlignment="1">
      <alignment horizontal="center" vertical="center" wrapText="1"/>
    </xf>
    <xf numFmtId="2" fontId="20" fillId="10" borderId="2" xfId="0" applyNumberFormat="1" applyFont="1" applyFill="1" applyBorder="1" applyAlignment="1">
      <alignment horizontal="left" vertical="center" wrapText="1" indent="1"/>
    </xf>
    <xf numFmtId="9" fontId="20" fillId="10" borderId="2" xfId="1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left" indent="1"/>
    </xf>
    <xf numFmtId="10" fontId="0" fillId="10" borderId="0" xfId="1" applyNumberFormat="1" applyFont="1" applyFill="1" applyAlignment="1">
      <alignment horizontal="left" indent="1"/>
    </xf>
    <xf numFmtId="0" fontId="0" fillId="10" borderId="0" xfId="0" applyFill="1" applyAlignment="1">
      <alignment horizontal="left" indent="1"/>
    </xf>
    <xf numFmtId="44" fontId="19" fillId="4" borderId="2" xfId="2" applyFont="1" applyFill="1" applyBorder="1" applyAlignment="1">
      <alignment horizontal="center" vertical="center" wrapText="1"/>
    </xf>
    <xf numFmtId="44" fontId="23" fillId="0" borderId="0" xfId="2" applyFont="1"/>
    <xf numFmtId="44" fontId="0" fillId="0" borderId="0" xfId="2" applyFont="1"/>
    <xf numFmtId="0" fontId="1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10" fontId="0" fillId="0" borderId="0" xfId="1" applyNumberFormat="1" applyFont="1" applyFill="1"/>
    <xf numFmtId="0" fontId="0" fillId="0" borderId="0" xfId="0" applyFill="1"/>
    <xf numFmtId="0" fontId="20" fillId="0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NumberFormat="1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vertical="center" wrapText="1"/>
    </xf>
    <xf numFmtId="0" fontId="13" fillId="12" borderId="2" xfId="0" applyFont="1" applyFill="1" applyBorder="1" applyAlignment="1">
      <alignment horizontal="center" vertical="center" wrapText="1"/>
    </xf>
    <xf numFmtId="165" fontId="26" fillId="13" borderId="2" xfId="0" applyNumberFormat="1" applyFont="1" applyFill="1" applyBorder="1" applyAlignment="1">
      <alignment horizontal="center" vertical="center" wrapText="1"/>
    </xf>
    <xf numFmtId="165" fontId="26" fillId="12" borderId="2" xfId="0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vertical="center" wrapText="1"/>
    </xf>
    <xf numFmtId="0" fontId="20" fillId="13" borderId="2" xfId="0" applyFont="1" applyFill="1" applyBorder="1" applyAlignment="1">
      <alignment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vertical="center" wrapText="1"/>
    </xf>
    <xf numFmtId="0" fontId="30" fillId="13" borderId="2" xfId="0" applyFont="1" applyFill="1" applyBorder="1" applyAlignment="1">
      <alignment vertical="center" wrapText="1"/>
    </xf>
    <xf numFmtId="0" fontId="31" fillId="13" borderId="2" xfId="0" applyFont="1" applyFill="1" applyBorder="1" applyAlignment="1">
      <alignment horizontal="center" vertical="center" wrapText="1"/>
    </xf>
    <xf numFmtId="166" fontId="26" fillId="13" borderId="2" xfId="0" applyNumberFormat="1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vertical="center" wrapText="1"/>
    </xf>
    <xf numFmtId="0" fontId="30" fillId="12" borderId="2" xfId="0" applyFont="1" applyFill="1" applyBorder="1" applyAlignment="1">
      <alignment vertical="center" wrapText="1"/>
    </xf>
    <xf numFmtId="0" fontId="31" fillId="12" borderId="2" xfId="0" applyFont="1" applyFill="1" applyBorder="1" applyAlignment="1">
      <alignment horizontal="center" vertical="center" wrapText="1"/>
    </xf>
    <xf numFmtId="166" fontId="26" fillId="12" borderId="2" xfId="0" applyNumberFormat="1" applyFont="1" applyFill="1" applyBorder="1" applyAlignment="1">
      <alignment horizontal="center" vertical="center" wrapText="1"/>
    </xf>
    <xf numFmtId="2" fontId="20" fillId="13" borderId="2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vertical="center" wrapText="1"/>
    </xf>
    <xf numFmtId="0" fontId="26" fillId="12" borderId="2" xfId="0" applyFont="1" applyFill="1" applyBorder="1" applyAlignment="1">
      <alignment horizontal="left" vertical="center" wrapText="1" indent="4"/>
    </xf>
    <xf numFmtId="0" fontId="27" fillId="12" borderId="2" xfId="0" applyFont="1" applyFill="1" applyBorder="1" applyAlignment="1">
      <alignment horizontal="center" vertical="center" wrapText="1"/>
    </xf>
    <xf numFmtId="0" fontId="26" fillId="12" borderId="2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left" vertical="center" wrapText="1" indent="1"/>
    </xf>
    <xf numFmtId="9" fontId="0" fillId="10" borderId="0" xfId="1" applyFont="1" applyFill="1"/>
    <xf numFmtId="0" fontId="0" fillId="3" borderId="0" xfId="0" applyFill="1"/>
    <xf numFmtId="0" fontId="20" fillId="5" borderId="2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2" fontId="30" fillId="1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Border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horizontal="left" indent="1"/>
    </xf>
    <xf numFmtId="2" fontId="26" fillId="13" borderId="2" xfId="0" applyNumberFormat="1" applyFont="1" applyFill="1" applyBorder="1" applyAlignment="1">
      <alignment horizontal="center" vertical="center" wrapText="1"/>
    </xf>
    <xf numFmtId="165" fontId="26" fillId="10" borderId="2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/>
    <xf numFmtId="9" fontId="0" fillId="0" borderId="0" xfId="1" applyFont="1"/>
    <xf numFmtId="9" fontId="29" fillId="10" borderId="0" xfId="1" applyFont="1" applyFill="1"/>
    <xf numFmtId="9" fontId="0" fillId="0" borderId="0" xfId="1" applyFont="1" applyFill="1"/>
    <xf numFmtId="9" fontId="0" fillId="0" borderId="0" xfId="1" applyFont="1" applyAlignment="1">
      <alignment horizontal="left" indent="1"/>
    </xf>
    <xf numFmtId="9" fontId="0" fillId="10" borderId="0" xfId="1" applyFont="1" applyFill="1" applyAlignment="1">
      <alignment horizontal="left" indent="1"/>
    </xf>
    <xf numFmtId="9" fontId="0" fillId="0" borderId="0" xfId="1" applyFont="1" applyAlignment="1">
      <alignment horizontal="left" indent="2"/>
    </xf>
    <xf numFmtId="164" fontId="0" fillId="0" borderId="0" xfId="1" applyNumberFormat="1" applyFont="1"/>
    <xf numFmtId="164" fontId="0" fillId="10" borderId="0" xfId="1" applyNumberFormat="1" applyFont="1" applyFill="1"/>
    <xf numFmtId="164" fontId="29" fillId="10" borderId="0" xfId="1" applyNumberFormat="1" applyFont="1" applyFill="1"/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10" borderId="0" xfId="1" applyNumberFormat="1" applyFont="1" applyFill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2" borderId="0" xfId="1" applyNumberFormat="1" applyFont="1" applyFill="1"/>
    <xf numFmtId="2" fontId="33" fillId="0" borderId="0" xfId="0" applyNumberFormat="1" applyFont="1"/>
    <xf numFmtId="2" fontId="33" fillId="10" borderId="0" xfId="0" applyNumberFormat="1" applyFont="1" applyFill="1"/>
    <xf numFmtId="2" fontId="33" fillId="0" borderId="0" xfId="2" applyNumberFormat="1" applyFont="1"/>
    <xf numFmtId="2" fontId="33" fillId="0" borderId="0" xfId="0" applyNumberFormat="1" applyFont="1" applyFill="1"/>
    <xf numFmtId="2" fontId="33" fillId="0" borderId="0" xfId="0" applyNumberFormat="1" applyFont="1" applyAlignment="1">
      <alignment horizontal="left" indent="1"/>
    </xf>
    <xf numFmtId="2" fontId="33" fillId="10" borderId="0" xfId="0" applyNumberFormat="1" applyFont="1" applyFill="1" applyAlignment="1">
      <alignment horizontal="left" indent="1"/>
    </xf>
    <xf numFmtId="2" fontId="33" fillId="0" borderId="0" xfId="0" applyNumberFormat="1" applyFont="1" applyAlignment="1">
      <alignment horizontal="left" indent="2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CD46-7F84-4017-8798-33D532B970B5}">
  <sheetPr>
    <outlinePr summaryBelow="0"/>
  </sheetPr>
  <dimension ref="A1:G359"/>
  <sheetViews>
    <sheetView topLeftCell="B1" zoomScaleNormal="100" zoomScaleSheetLayoutView="100" workbookViewId="0">
      <pane ySplit="1" topLeftCell="A188" activePane="bottomLeft" state="frozen"/>
      <selection pane="bottomLeft" activeCell="G190" sqref="G190"/>
    </sheetView>
  </sheetViews>
  <sheetFormatPr defaultRowHeight="18.75" outlineLevelRow="4" x14ac:dyDescent="0.3"/>
  <cols>
    <col min="2" max="2" width="113.7109375" style="42" customWidth="1"/>
    <col min="3" max="3" width="15.85546875" style="51" customWidth="1"/>
    <col min="4" max="4" width="12.7109375" style="9" hidden="1" customWidth="1"/>
    <col min="5" max="5" width="12.7109375" style="57" customWidth="1"/>
    <col min="6" max="6" width="12.7109375" style="9" customWidth="1"/>
    <col min="7" max="7" width="12.7109375" style="63" customWidth="1"/>
  </cols>
  <sheetData>
    <row r="1" spans="1:7" ht="20.25" x14ac:dyDescent="0.25">
      <c r="A1" s="8" t="s">
        <v>0</v>
      </c>
      <c r="B1" s="34" t="s">
        <v>1</v>
      </c>
      <c r="C1" s="43" t="s">
        <v>2</v>
      </c>
      <c r="E1" s="52"/>
      <c r="F1" s="33"/>
    </row>
    <row r="2" spans="1:7" x14ac:dyDescent="0.25">
      <c r="A2" s="1">
        <v>0</v>
      </c>
      <c r="B2" s="35" t="s">
        <v>3</v>
      </c>
      <c r="C2" s="44">
        <v>100</v>
      </c>
      <c r="D2" s="20">
        <v>100</v>
      </c>
      <c r="E2" s="44">
        <v>100</v>
      </c>
      <c r="F2" s="23"/>
    </row>
    <row r="3" spans="1:7" outlineLevel="1" x14ac:dyDescent="0.25">
      <c r="A3" s="2">
        <v>1</v>
      </c>
      <c r="B3" s="36" t="s">
        <v>4</v>
      </c>
      <c r="C3" s="45">
        <v>15</v>
      </c>
      <c r="D3" s="13">
        <v>5</v>
      </c>
      <c r="E3" s="45">
        <v>5</v>
      </c>
      <c r="F3" s="24"/>
      <c r="G3" s="64"/>
    </row>
    <row r="4" spans="1:7" outlineLevel="2" x14ac:dyDescent="0.25">
      <c r="A4" s="3">
        <v>1.1000000000000001</v>
      </c>
      <c r="B4" s="37" t="s">
        <v>5</v>
      </c>
      <c r="C4" s="46">
        <v>14.75</v>
      </c>
      <c r="D4" s="12">
        <v>4.9000000000000004</v>
      </c>
      <c r="E4" s="53">
        <f>G4*$E$3</f>
        <v>4.9166666666666661</v>
      </c>
      <c r="F4" s="25"/>
      <c r="G4" s="65">
        <f>C4/C3</f>
        <v>0.98333333333333328</v>
      </c>
    </row>
    <row r="5" spans="1:7" outlineLevel="3" x14ac:dyDescent="0.25">
      <c r="A5" s="4" t="s">
        <v>6</v>
      </c>
      <c r="B5" s="38" t="s">
        <v>7</v>
      </c>
      <c r="C5" s="47">
        <v>0.15</v>
      </c>
      <c r="D5" s="21">
        <f>C5/$C$4</f>
        <v>1.0169491525423728E-2</v>
      </c>
      <c r="E5" s="53">
        <f>G5*$E$4</f>
        <v>4.9999999999999989E-2</v>
      </c>
      <c r="F5" s="25"/>
      <c r="G5" s="66">
        <f>C5/C4</f>
        <v>1.0169491525423728E-2</v>
      </c>
    </row>
    <row r="6" spans="1:7" outlineLevel="3" x14ac:dyDescent="0.25">
      <c r="A6" s="4" t="s">
        <v>8</v>
      </c>
      <c r="B6" s="38" t="s">
        <v>9</v>
      </c>
      <c r="C6" s="47">
        <v>0.15</v>
      </c>
      <c r="D6" s="21">
        <f>C6/$C$4</f>
        <v>1.0169491525423728E-2</v>
      </c>
      <c r="E6" s="53">
        <f t="shared" ref="E6:E69" si="0">G6*$E$4</f>
        <v>4.9999999999999989E-2</v>
      </c>
      <c r="F6" s="25"/>
      <c r="G6" s="66">
        <f t="shared" ref="G6:G37" si="1">C6/$C$4</f>
        <v>1.0169491525423728E-2</v>
      </c>
    </row>
    <row r="7" spans="1:7" outlineLevel="3" x14ac:dyDescent="0.25">
      <c r="A7" s="4" t="s">
        <v>10</v>
      </c>
      <c r="B7" s="38" t="s">
        <v>11</v>
      </c>
      <c r="C7" s="47">
        <v>0.15</v>
      </c>
      <c r="D7" s="21">
        <f t="shared" ref="D7:D70" si="2">C7/$C$4</f>
        <v>1.0169491525423728E-2</v>
      </c>
      <c r="E7" s="53">
        <f t="shared" si="0"/>
        <v>4.9999999999999989E-2</v>
      </c>
      <c r="F7" s="25"/>
      <c r="G7" s="66">
        <f t="shared" si="1"/>
        <v>1.0169491525423728E-2</v>
      </c>
    </row>
    <row r="8" spans="1:7" outlineLevel="3" x14ac:dyDescent="0.25">
      <c r="A8" s="4" t="s">
        <v>12</v>
      </c>
      <c r="B8" s="38" t="s">
        <v>13</v>
      </c>
      <c r="C8" s="47">
        <v>0.15</v>
      </c>
      <c r="D8" s="21">
        <f t="shared" si="2"/>
        <v>1.0169491525423728E-2</v>
      </c>
      <c r="E8" s="53">
        <f t="shared" si="0"/>
        <v>4.9999999999999989E-2</v>
      </c>
      <c r="F8" s="25"/>
      <c r="G8" s="66">
        <f t="shared" si="1"/>
        <v>1.0169491525423728E-2</v>
      </c>
    </row>
    <row r="9" spans="1:7" ht="37.5" outlineLevel="3" x14ac:dyDescent="0.25">
      <c r="A9" s="4" t="s">
        <v>14</v>
      </c>
      <c r="B9" s="38" t="s">
        <v>15</v>
      </c>
      <c r="C9" s="47">
        <v>0.15</v>
      </c>
      <c r="D9" s="21">
        <f t="shared" si="2"/>
        <v>1.0169491525423728E-2</v>
      </c>
      <c r="E9" s="53">
        <f t="shared" si="0"/>
        <v>4.9999999999999989E-2</v>
      </c>
      <c r="F9" s="25"/>
      <c r="G9" s="66">
        <f t="shared" si="1"/>
        <v>1.0169491525423728E-2</v>
      </c>
    </row>
    <row r="10" spans="1:7" outlineLevel="3" x14ac:dyDescent="0.25">
      <c r="A10" s="4" t="s">
        <v>16</v>
      </c>
      <c r="B10" s="38" t="s">
        <v>17</v>
      </c>
      <c r="C10" s="47">
        <v>0.15</v>
      </c>
      <c r="D10" s="21">
        <f t="shared" si="2"/>
        <v>1.0169491525423728E-2</v>
      </c>
      <c r="E10" s="53">
        <f t="shared" si="0"/>
        <v>4.9999999999999989E-2</v>
      </c>
      <c r="F10" s="25"/>
      <c r="G10" s="66">
        <f t="shared" si="1"/>
        <v>1.0169491525423728E-2</v>
      </c>
    </row>
    <row r="11" spans="1:7" ht="37.5" outlineLevel="3" x14ac:dyDescent="0.25">
      <c r="A11" s="4" t="s">
        <v>18</v>
      </c>
      <c r="B11" s="38" t="s">
        <v>19</v>
      </c>
      <c r="C11" s="47">
        <v>0.11</v>
      </c>
      <c r="D11" s="21">
        <f t="shared" si="2"/>
        <v>7.4576271186440682E-3</v>
      </c>
      <c r="E11" s="53">
        <f t="shared" si="0"/>
        <v>3.6666666666666667E-2</v>
      </c>
      <c r="F11" s="25"/>
      <c r="G11" s="66">
        <f t="shared" si="1"/>
        <v>7.4576271186440682E-3</v>
      </c>
    </row>
    <row r="12" spans="1:7" outlineLevel="3" x14ac:dyDescent="0.25">
      <c r="A12" s="4" t="s">
        <v>20</v>
      </c>
      <c r="B12" s="38" t="s">
        <v>21</v>
      </c>
      <c r="C12" s="47">
        <v>0.1</v>
      </c>
      <c r="D12" s="21">
        <f t="shared" si="2"/>
        <v>6.7796610169491532E-3</v>
      </c>
      <c r="E12" s="53">
        <f t="shared" si="0"/>
        <v>3.3333333333333333E-2</v>
      </c>
      <c r="F12" s="25"/>
      <c r="G12" s="66">
        <f t="shared" si="1"/>
        <v>6.7796610169491532E-3</v>
      </c>
    </row>
    <row r="13" spans="1:7" outlineLevel="3" x14ac:dyDescent="0.25">
      <c r="A13" s="4" t="s">
        <v>22</v>
      </c>
      <c r="B13" s="38" t="s">
        <v>23</v>
      </c>
      <c r="C13" s="47">
        <v>7.0000000000000007E-2</v>
      </c>
      <c r="D13" s="21">
        <f t="shared" si="2"/>
        <v>4.7457627118644074E-3</v>
      </c>
      <c r="E13" s="53">
        <f t="shared" si="0"/>
        <v>2.3333333333333334E-2</v>
      </c>
      <c r="F13" s="25"/>
      <c r="G13" s="66">
        <f t="shared" si="1"/>
        <v>4.7457627118644074E-3</v>
      </c>
    </row>
    <row r="14" spans="1:7" ht="37.5" outlineLevel="3" x14ac:dyDescent="0.25">
      <c r="A14" s="4" t="s">
        <v>24</v>
      </c>
      <c r="B14" s="38" t="s">
        <v>25</v>
      </c>
      <c r="C14" s="47">
        <v>7.0000000000000007E-2</v>
      </c>
      <c r="D14" s="12">
        <f t="shared" si="2"/>
        <v>4.7457627118644074E-3</v>
      </c>
      <c r="E14" s="53">
        <f t="shared" si="0"/>
        <v>2.3333333333333334E-2</v>
      </c>
      <c r="F14" s="25"/>
      <c r="G14" s="66">
        <f t="shared" si="1"/>
        <v>4.7457627118644074E-3</v>
      </c>
    </row>
    <row r="15" spans="1:7" ht="37.5" outlineLevel="3" x14ac:dyDescent="0.25">
      <c r="A15" s="4" t="s">
        <v>26</v>
      </c>
      <c r="B15" s="38" t="s">
        <v>27</v>
      </c>
      <c r="C15" s="47">
        <v>7.0000000000000007E-2</v>
      </c>
      <c r="D15" s="12">
        <f t="shared" si="2"/>
        <v>4.7457627118644074E-3</v>
      </c>
      <c r="E15" s="53">
        <f t="shared" si="0"/>
        <v>2.3333333333333334E-2</v>
      </c>
      <c r="F15" s="25"/>
      <c r="G15" s="66">
        <f t="shared" si="1"/>
        <v>4.7457627118644074E-3</v>
      </c>
    </row>
    <row r="16" spans="1:7" outlineLevel="3" x14ac:dyDescent="0.25">
      <c r="A16" s="4" t="s">
        <v>28</v>
      </c>
      <c r="B16" s="38" t="s">
        <v>29</v>
      </c>
      <c r="C16" s="47">
        <v>7.0000000000000007E-2</v>
      </c>
      <c r="D16" s="12">
        <f t="shared" si="2"/>
        <v>4.7457627118644074E-3</v>
      </c>
      <c r="E16" s="53">
        <f t="shared" si="0"/>
        <v>2.3333333333333334E-2</v>
      </c>
      <c r="F16" s="25"/>
      <c r="G16" s="66">
        <f t="shared" si="1"/>
        <v>4.7457627118644074E-3</v>
      </c>
    </row>
    <row r="17" spans="1:7" ht="37.5" outlineLevel="3" x14ac:dyDescent="0.25">
      <c r="A17" s="4" t="s">
        <v>30</v>
      </c>
      <c r="B17" s="38" t="s">
        <v>31</v>
      </c>
      <c r="C17" s="47">
        <v>7.0000000000000007E-2</v>
      </c>
      <c r="D17" s="12">
        <f t="shared" si="2"/>
        <v>4.7457627118644074E-3</v>
      </c>
      <c r="E17" s="53">
        <f t="shared" si="0"/>
        <v>2.3333333333333334E-2</v>
      </c>
      <c r="F17" s="25"/>
      <c r="G17" s="66">
        <f t="shared" si="1"/>
        <v>4.7457627118644074E-3</v>
      </c>
    </row>
    <row r="18" spans="1:7" ht="37.5" outlineLevel="3" x14ac:dyDescent="0.25">
      <c r="A18" s="4" t="s">
        <v>32</v>
      </c>
      <c r="B18" s="38" t="s">
        <v>33</v>
      </c>
      <c r="C18" s="47">
        <v>7.0000000000000007E-2</v>
      </c>
      <c r="D18" s="12">
        <f t="shared" si="2"/>
        <v>4.7457627118644074E-3</v>
      </c>
      <c r="E18" s="53">
        <f t="shared" si="0"/>
        <v>2.3333333333333334E-2</v>
      </c>
      <c r="F18" s="25"/>
      <c r="G18" s="66">
        <f t="shared" si="1"/>
        <v>4.7457627118644074E-3</v>
      </c>
    </row>
    <row r="19" spans="1:7" ht="37.5" outlineLevel="3" x14ac:dyDescent="0.25">
      <c r="A19" s="4" t="s">
        <v>34</v>
      </c>
      <c r="B19" s="38" t="s">
        <v>35</v>
      </c>
      <c r="C19" s="47">
        <v>7.0000000000000007E-2</v>
      </c>
      <c r="D19" s="12">
        <f t="shared" si="2"/>
        <v>4.7457627118644074E-3</v>
      </c>
      <c r="E19" s="53">
        <f t="shared" si="0"/>
        <v>2.3333333333333334E-2</v>
      </c>
      <c r="F19" s="25"/>
      <c r="G19" s="66">
        <f t="shared" si="1"/>
        <v>4.7457627118644074E-3</v>
      </c>
    </row>
    <row r="20" spans="1:7" outlineLevel="3" x14ac:dyDescent="0.25">
      <c r="A20" s="4" t="s">
        <v>36</v>
      </c>
      <c r="B20" s="38" t="s">
        <v>37</v>
      </c>
      <c r="C20" s="47">
        <v>7.0000000000000007E-2</v>
      </c>
      <c r="D20" s="12">
        <f t="shared" si="2"/>
        <v>4.7457627118644074E-3</v>
      </c>
      <c r="E20" s="53">
        <f t="shared" si="0"/>
        <v>2.3333333333333334E-2</v>
      </c>
      <c r="F20" s="25"/>
      <c r="G20" s="66">
        <f t="shared" si="1"/>
        <v>4.7457627118644074E-3</v>
      </c>
    </row>
    <row r="21" spans="1:7" outlineLevel="3" x14ac:dyDescent="0.25">
      <c r="A21" s="4" t="s">
        <v>38</v>
      </c>
      <c r="B21" s="38" t="s">
        <v>39</v>
      </c>
      <c r="C21" s="47">
        <v>7.0000000000000007E-2</v>
      </c>
      <c r="D21" s="12">
        <f t="shared" si="2"/>
        <v>4.7457627118644074E-3</v>
      </c>
      <c r="E21" s="53">
        <f t="shared" si="0"/>
        <v>2.3333333333333334E-2</v>
      </c>
      <c r="F21" s="25"/>
      <c r="G21" s="66">
        <f t="shared" si="1"/>
        <v>4.7457627118644074E-3</v>
      </c>
    </row>
    <row r="22" spans="1:7" outlineLevel="3" x14ac:dyDescent="0.25">
      <c r="A22" s="4" t="s">
        <v>40</v>
      </c>
      <c r="B22" s="38" t="s">
        <v>41</v>
      </c>
      <c r="C22" s="47">
        <v>0.34</v>
      </c>
      <c r="D22" s="12">
        <f t="shared" si="2"/>
        <v>2.305084745762712E-2</v>
      </c>
      <c r="E22" s="53">
        <f t="shared" si="0"/>
        <v>0.11333333333333333</v>
      </c>
      <c r="F22" s="25"/>
      <c r="G22" s="66">
        <f t="shared" si="1"/>
        <v>2.305084745762712E-2</v>
      </c>
    </row>
    <row r="23" spans="1:7" outlineLevel="3" x14ac:dyDescent="0.25">
      <c r="A23" s="4" t="s">
        <v>42</v>
      </c>
      <c r="B23" s="38" t="s">
        <v>43</v>
      </c>
      <c r="C23" s="47">
        <v>0.34</v>
      </c>
      <c r="D23" s="12">
        <f t="shared" si="2"/>
        <v>2.305084745762712E-2</v>
      </c>
      <c r="E23" s="53">
        <f t="shared" si="0"/>
        <v>0.11333333333333333</v>
      </c>
      <c r="F23" s="25"/>
      <c r="G23" s="66">
        <f t="shared" si="1"/>
        <v>2.305084745762712E-2</v>
      </c>
    </row>
    <row r="24" spans="1:7" outlineLevel="3" x14ac:dyDescent="0.25">
      <c r="A24" s="4" t="s">
        <v>44</v>
      </c>
      <c r="B24" s="38" t="s">
        <v>45</v>
      </c>
      <c r="C24" s="47">
        <v>0.34</v>
      </c>
      <c r="D24" s="12">
        <f t="shared" si="2"/>
        <v>2.305084745762712E-2</v>
      </c>
      <c r="E24" s="53">
        <f t="shared" si="0"/>
        <v>0.11333333333333333</v>
      </c>
      <c r="F24" s="25"/>
      <c r="G24" s="66">
        <f t="shared" si="1"/>
        <v>2.305084745762712E-2</v>
      </c>
    </row>
    <row r="25" spans="1:7" outlineLevel="3" x14ac:dyDescent="0.25">
      <c r="A25" s="4" t="s">
        <v>46</v>
      </c>
      <c r="B25" s="38" t="s">
        <v>47</v>
      </c>
      <c r="C25" s="47">
        <v>0.13</v>
      </c>
      <c r="D25" s="12">
        <f t="shared" si="2"/>
        <v>8.8135593220338981E-3</v>
      </c>
      <c r="E25" s="53">
        <f t="shared" si="0"/>
        <v>4.3333333333333328E-2</v>
      </c>
      <c r="F25" s="25"/>
      <c r="G25" s="66">
        <f t="shared" si="1"/>
        <v>8.8135593220338981E-3</v>
      </c>
    </row>
    <row r="26" spans="1:7" outlineLevel="3" x14ac:dyDescent="0.25">
      <c r="A26" s="4" t="s">
        <v>48</v>
      </c>
      <c r="B26" s="38" t="s">
        <v>49</v>
      </c>
      <c r="C26" s="47">
        <v>0.09</v>
      </c>
      <c r="D26" s="12">
        <f t="shared" si="2"/>
        <v>6.1016949152542374E-3</v>
      </c>
      <c r="E26" s="53">
        <f t="shared" si="0"/>
        <v>2.9999999999999995E-2</v>
      </c>
      <c r="F26" s="25"/>
      <c r="G26" s="66">
        <f t="shared" si="1"/>
        <v>6.1016949152542374E-3</v>
      </c>
    </row>
    <row r="27" spans="1:7" outlineLevel="3" x14ac:dyDescent="0.25">
      <c r="A27" s="4" t="s">
        <v>50</v>
      </c>
      <c r="B27" s="38" t="s">
        <v>51</v>
      </c>
      <c r="C27" s="47">
        <v>0.09</v>
      </c>
      <c r="D27" s="12">
        <f t="shared" si="2"/>
        <v>6.1016949152542374E-3</v>
      </c>
      <c r="E27" s="53">
        <f t="shared" si="0"/>
        <v>2.9999999999999995E-2</v>
      </c>
      <c r="F27" s="25"/>
      <c r="G27" s="66">
        <f t="shared" si="1"/>
        <v>6.1016949152542374E-3</v>
      </c>
    </row>
    <row r="28" spans="1:7" outlineLevel="3" x14ac:dyDescent="0.25">
      <c r="A28" s="4" t="s">
        <v>52</v>
      </c>
      <c r="B28" s="38" t="s">
        <v>53</v>
      </c>
      <c r="C28" s="47">
        <v>0.09</v>
      </c>
      <c r="D28" s="12">
        <f t="shared" si="2"/>
        <v>6.1016949152542374E-3</v>
      </c>
      <c r="E28" s="53">
        <f t="shared" si="0"/>
        <v>2.9999999999999995E-2</v>
      </c>
      <c r="F28" s="25"/>
      <c r="G28" s="66">
        <f t="shared" si="1"/>
        <v>6.1016949152542374E-3</v>
      </c>
    </row>
    <row r="29" spans="1:7" outlineLevel="3" x14ac:dyDescent="0.25">
      <c r="A29" s="4" t="s">
        <v>54</v>
      </c>
      <c r="B29" s="38" t="s">
        <v>55</v>
      </c>
      <c r="C29" s="47">
        <v>0.09</v>
      </c>
      <c r="D29" s="12">
        <f t="shared" si="2"/>
        <v>6.1016949152542374E-3</v>
      </c>
      <c r="E29" s="53">
        <f t="shared" si="0"/>
        <v>2.9999999999999995E-2</v>
      </c>
      <c r="F29" s="25"/>
      <c r="G29" s="66">
        <f t="shared" si="1"/>
        <v>6.1016949152542374E-3</v>
      </c>
    </row>
    <row r="30" spans="1:7" outlineLevel="3" x14ac:dyDescent="0.25">
      <c r="A30" s="4" t="s">
        <v>56</v>
      </c>
      <c r="B30" s="38" t="s">
        <v>57</v>
      </c>
      <c r="C30" s="47">
        <v>0.09</v>
      </c>
      <c r="D30" s="12">
        <f t="shared" si="2"/>
        <v>6.1016949152542374E-3</v>
      </c>
      <c r="E30" s="53">
        <f t="shared" si="0"/>
        <v>2.9999999999999995E-2</v>
      </c>
      <c r="F30" s="25"/>
      <c r="G30" s="66">
        <f t="shared" si="1"/>
        <v>6.1016949152542374E-3</v>
      </c>
    </row>
    <row r="31" spans="1:7" outlineLevel="3" x14ac:dyDescent="0.25">
      <c r="A31" s="4" t="s">
        <v>58</v>
      </c>
      <c r="B31" s="38" t="s">
        <v>59</v>
      </c>
      <c r="C31" s="47">
        <v>0.09</v>
      </c>
      <c r="D31" s="12">
        <f t="shared" si="2"/>
        <v>6.1016949152542374E-3</v>
      </c>
      <c r="E31" s="53">
        <f t="shared" si="0"/>
        <v>2.9999999999999995E-2</v>
      </c>
      <c r="F31" s="25"/>
      <c r="G31" s="66">
        <f t="shared" si="1"/>
        <v>6.1016949152542374E-3</v>
      </c>
    </row>
    <row r="32" spans="1:7" outlineLevel="3" x14ac:dyDescent="0.25">
      <c r="A32" s="4" t="s">
        <v>60</v>
      </c>
      <c r="B32" s="38" t="s">
        <v>61</v>
      </c>
      <c r="C32" s="47">
        <v>0.09</v>
      </c>
      <c r="D32" s="12">
        <f t="shared" si="2"/>
        <v>6.1016949152542374E-3</v>
      </c>
      <c r="E32" s="53">
        <f t="shared" si="0"/>
        <v>2.9999999999999995E-2</v>
      </c>
      <c r="F32" s="25"/>
      <c r="G32" s="66">
        <f t="shared" si="1"/>
        <v>6.1016949152542374E-3</v>
      </c>
    </row>
    <row r="33" spans="1:7" outlineLevel="3" x14ac:dyDescent="0.25">
      <c r="A33" s="4" t="s">
        <v>62</v>
      </c>
      <c r="B33" s="38" t="s">
        <v>63</v>
      </c>
      <c r="C33" s="47">
        <v>0.09</v>
      </c>
      <c r="D33" s="12">
        <f t="shared" si="2"/>
        <v>6.1016949152542374E-3</v>
      </c>
      <c r="E33" s="53">
        <f t="shared" si="0"/>
        <v>2.9999999999999995E-2</v>
      </c>
      <c r="F33" s="25"/>
      <c r="G33" s="66">
        <f t="shared" si="1"/>
        <v>6.1016949152542374E-3</v>
      </c>
    </row>
    <row r="34" spans="1:7" outlineLevel="3" x14ac:dyDescent="0.25">
      <c r="A34" s="4" t="s">
        <v>64</v>
      </c>
      <c r="B34" s="38" t="s">
        <v>65</v>
      </c>
      <c r="C34" s="47">
        <v>0.09</v>
      </c>
      <c r="D34" s="12">
        <f t="shared" si="2"/>
        <v>6.1016949152542374E-3</v>
      </c>
      <c r="E34" s="53">
        <f t="shared" si="0"/>
        <v>2.9999999999999995E-2</v>
      </c>
      <c r="F34" s="25"/>
      <c r="G34" s="66">
        <f t="shared" si="1"/>
        <v>6.1016949152542374E-3</v>
      </c>
    </row>
    <row r="35" spans="1:7" outlineLevel="3" x14ac:dyDescent="0.25">
      <c r="A35" s="4" t="s">
        <v>66</v>
      </c>
      <c r="B35" s="38" t="s">
        <v>67</v>
      </c>
      <c r="C35" s="47">
        <v>0.09</v>
      </c>
      <c r="D35" s="12">
        <f t="shared" si="2"/>
        <v>6.1016949152542374E-3</v>
      </c>
      <c r="E35" s="53">
        <f t="shared" si="0"/>
        <v>2.9999999999999995E-2</v>
      </c>
      <c r="F35" s="25"/>
      <c r="G35" s="66">
        <f t="shared" si="1"/>
        <v>6.1016949152542374E-3</v>
      </c>
    </row>
    <row r="36" spans="1:7" outlineLevel="3" x14ac:dyDescent="0.25">
      <c r="A36" s="4" t="s">
        <v>68</v>
      </c>
      <c r="B36" s="38" t="s">
        <v>69</v>
      </c>
      <c r="C36" s="47">
        <v>0.09</v>
      </c>
      <c r="D36" s="12">
        <f t="shared" si="2"/>
        <v>6.1016949152542374E-3</v>
      </c>
      <c r="E36" s="53">
        <f t="shared" si="0"/>
        <v>2.9999999999999995E-2</v>
      </c>
      <c r="F36" s="25"/>
      <c r="G36" s="66">
        <f t="shared" si="1"/>
        <v>6.1016949152542374E-3</v>
      </c>
    </row>
    <row r="37" spans="1:7" outlineLevel="3" x14ac:dyDescent="0.25">
      <c r="A37" s="4" t="s">
        <v>70</v>
      </c>
      <c r="B37" s="38" t="s">
        <v>71</v>
      </c>
      <c r="C37" s="47">
        <v>0.09</v>
      </c>
      <c r="D37" s="12">
        <f t="shared" si="2"/>
        <v>6.1016949152542374E-3</v>
      </c>
      <c r="E37" s="53">
        <f t="shared" si="0"/>
        <v>2.9999999999999995E-2</v>
      </c>
      <c r="F37" s="25"/>
      <c r="G37" s="66">
        <f t="shared" si="1"/>
        <v>6.1016949152542374E-3</v>
      </c>
    </row>
    <row r="38" spans="1:7" outlineLevel="3" x14ac:dyDescent="0.25">
      <c r="A38" s="4" t="s">
        <v>72</v>
      </c>
      <c r="B38" s="38" t="s">
        <v>73</v>
      </c>
      <c r="C38" s="47">
        <v>0.09</v>
      </c>
      <c r="D38" s="12">
        <f t="shared" si="2"/>
        <v>6.1016949152542374E-3</v>
      </c>
      <c r="E38" s="53">
        <f t="shared" si="0"/>
        <v>2.9999999999999995E-2</v>
      </c>
      <c r="F38" s="25"/>
      <c r="G38" s="66">
        <f t="shared" ref="G38:G69" si="3">C38/$C$4</f>
        <v>6.1016949152542374E-3</v>
      </c>
    </row>
    <row r="39" spans="1:7" outlineLevel="3" x14ac:dyDescent="0.25">
      <c r="A39" s="4" t="s">
        <v>74</v>
      </c>
      <c r="B39" s="38" t="s">
        <v>75</v>
      </c>
      <c r="C39" s="47">
        <v>0.09</v>
      </c>
      <c r="D39" s="12">
        <f t="shared" si="2"/>
        <v>6.1016949152542374E-3</v>
      </c>
      <c r="E39" s="53">
        <f t="shared" si="0"/>
        <v>2.9999999999999995E-2</v>
      </c>
      <c r="F39" s="25"/>
      <c r="G39" s="66">
        <f t="shared" si="3"/>
        <v>6.1016949152542374E-3</v>
      </c>
    </row>
    <row r="40" spans="1:7" outlineLevel="3" x14ac:dyDescent="0.25">
      <c r="A40" s="4" t="s">
        <v>76</v>
      </c>
      <c r="B40" s="38" t="s">
        <v>77</v>
      </c>
      <c r="C40" s="47">
        <v>0.09</v>
      </c>
      <c r="D40" s="12">
        <f t="shared" si="2"/>
        <v>6.1016949152542374E-3</v>
      </c>
      <c r="E40" s="53">
        <f t="shared" si="0"/>
        <v>2.9999999999999995E-2</v>
      </c>
      <c r="F40" s="25"/>
      <c r="G40" s="66">
        <f t="shared" si="3"/>
        <v>6.1016949152542374E-3</v>
      </c>
    </row>
    <row r="41" spans="1:7" outlineLevel="3" x14ac:dyDescent="0.25">
      <c r="A41" s="4" t="s">
        <v>78</v>
      </c>
      <c r="B41" s="38" t="s">
        <v>79</v>
      </c>
      <c r="C41" s="47">
        <v>0.09</v>
      </c>
      <c r="D41" s="12">
        <f t="shared" si="2"/>
        <v>6.1016949152542374E-3</v>
      </c>
      <c r="E41" s="53">
        <f t="shared" si="0"/>
        <v>2.9999999999999995E-2</v>
      </c>
      <c r="F41" s="25"/>
      <c r="G41" s="66">
        <f t="shared" si="3"/>
        <v>6.1016949152542374E-3</v>
      </c>
    </row>
    <row r="42" spans="1:7" outlineLevel="3" x14ac:dyDescent="0.25">
      <c r="A42" s="4" t="s">
        <v>80</v>
      </c>
      <c r="B42" s="38" t="s">
        <v>81</v>
      </c>
      <c r="C42" s="47">
        <v>0.09</v>
      </c>
      <c r="D42" s="12">
        <f t="shared" si="2"/>
        <v>6.1016949152542374E-3</v>
      </c>
      <c r="E42" s="53">
        <f t="shared" si="0"/>
        <v>2.9999999999999995E-2</v>
      </c>
      <c r="F42" s="25"/>
      <c r="G42" s="66">
        <f t="shared" si="3"/>
        <v>6.1016949152542374E-3</v>
      </c>
    </row>
    <row r="43" spans="1:7" outlineLevel="3" x14ac:dyDescent="0.25">
      <c r="A43" s="4" t="s">
        <v>82</v>
      </c>
      <c r="B43" s="38" t="s">
        <v>83</v>
      </c>
      <c r="C43" s="47">
        <v>0.09</v>
      </c>
      <c r="D43" s="12">
        <f t="shared" si="2"/>
        <v>6.1016949152542374E-3</v>
      </c>
      <c r="E43" s="53">
        <f t="shared" si="0"/>
        <v>2.9999999999999995E-2</v>
      </c>
      <c r="F43" s="25"/>
      <c r="G43" s="66">
        <f t="shared" si="3"/>
        <v>6.1016949152542374E-3</v>
      </c>
    </row>
    <row r="44" spans="1:7" outlineLevel="3" x14ac:dyDescent="0.25">
      <c r="A44" s="4" t="s">
        <v>84</v>
      </c>
      <c r="B44" s="38" t="s">
        <v>85</v>
      </c>
      <c r="C44" s="47">
        <v>0.09</v>
      </c>
      <c r="D44" s="12">
        <f t="shared" si="2"/>
        <v>6.1016949152542374E-3</v>
      </c>
      <c r="E44" s="53">
        <f t="shared" si="0"/>
        <v>2.9999999999999995E-2</v>
      </c>
      <c r="F44" s="25"/>
      <c r="G44" s="66">
        <f t="shared" si="3"/>
        <v>6.1016949152542374E-3</v>
      </c>
    </row>
    <row r="45" spans="1:7" outlineLevel="3" x14ac:dyDescent="0.25">
      <c r="A45" s="4" t="s">
        <v>86</v>
      </c>
      <c r="B45" s="38" t="s">
        <v>87</v>
      </c>
      <c r="C45" s="47">
        <v>0.09</v>
      </c>
      <c r="D45" s="12">
        <f t="shared" si="2"/>
        <v>6.1016949152542374E-3</v>
      </c>
      <c r="E45" s="53">
        <f t="shared" si="0"/>
        <v>2.9999999999999995E-2</v>
      </c>
      <c r="F45" s="25"/>
      <c r="G45" s="66">
        <f t="shared" si="3"/>
        <v>6.1016949152542374E-3</v>
      </c>
    </row>
    <row r="46" spans="1:7" outlineLevel="3" x14ac:dyDescent="0.25">
      <c r="A46" s="4" t="s">
        <v>88</v>
      </c>
      <c r="B46" s="38" t="s">
        <v>89</v>
      </c>
      <c r="C46" s="47">
        <v>0.09</v>
      </c>
      <c r="D46" s="12">
        <f t="shared" si="2"/>
        <v>6.1016949152542374E-3</v>
      </c>
      <c r="E46" s="53">
        <f t="shared" si="0"/>
        <v>2.9999999999999995E-2</v>
      </c>
      <c r="F46" s="25"/>
      <c r="G46" s="66">
        <f t="shared" si="3"/>
        <v>6.1016949152542374E-3</v>
      </c>
    </row>
    <row r="47" spans="1:7" outlineLevel="3" x14ac:dyDescent="0.25">
      <c r="A47" s="4" t="s">
        <v>90</v>
      </c>
      <c r="B47" s="38" t="s">
        <v>91</v>
      </c>
      <c r="C47" s="47">
        <v>0.09</v>
      </c>
      <c r="D47" s="12">
        <f t="shared" si="2"/>
        <v>6.1016949152542374E-3</v>
      </c>
      <c r="E47" s="53">
        <f t="shared" si="0"/>
        <v>2.9999999999999995E-2</v>
      </c>
      <c r="F47" s="25"/>
      <c r="G47" s="66">
        <f t="shared" si="3"/>
        <v>6.1016949152542374E-3</v>
      </c>
    </row>
    <row r="48" spans="1:7" outlineLevel="3" x14ac:dyDescent="0.25">
      <c r="A48" s="4" t="s">
        <v>92</v>
      </c>
      <c r="B48" s="38" t="s">
        <v>93</v>
      </c>
      <c r="C48" s="47">
        <v>0.04</v>
      </c>
      <c r="D48" s="12">
        <f t="shared" si="2"/>
        <v>2.7118644067796612E-3</v>
      </c>
      <c r="E48" s="53">
        <f t="shared" si="0"/>
        <v>1.3333333333333332E-2</v>
      </c>
      <c r="F48" s="25"/>
      <c r="G48" s="66">
        <f t="shared" si="3"/>
        <v>2.7118644067796612E-3</v>
      </c>
    </row>
    <row r="49" spans="1:7" outlineLevel="3" x14ac:dyDescent="0.25">
      <c r="A49" s="4" t="s">
        <v>94</v>
      </c>
      <c r="B49" s="38" t="s">
        <v>95</v>
      </c>
      <c r="C49" s="47">
        <v>0.01</v>
      </c>
      <c r="D49" s="12">
        <f t="shared" si="2"/>
        <v>6.779661016949153E-4</v>
      </c>
      <c r="E49" s="53">
        <f t="shared" si="0"/>
        <v>3.3333333333333331E-3</v>
      </c>
      <c r="F49" s="25"/>
      <c r="G49" s="66">
        <f t="shared" si="3"/>
        <v>6.779661016949153E-4</v>
      </c>
    </row>
    <row r="50" spans="1:7" outlineLevel="3" x14ac:dyDescent="0.25">
      <c r="A50" s="4" t="s">
        <v>96</v>
      </c>
      <c r="B50" s="38" t="s">
        <v>97</v>
      </c>
      <c r="C50" s="47">
        <v>0.03</v>
      </c>
      <c r="D50" s="12">
        <f t="shared" si="2"/>
        <v>2.0338983050847458E-3</v>
      </c>
      <c r="E50" s="53">
        <f t="shared" si="0"/>
        <v>9.9999999999999985E-3</v>
      </c>
      <c r="F50" s="25"/>
      <c r="G50" s="66">
        <f t="shared" si="3"/>
        <v>2.0338983050847458E-3</v>
      </c>
    </row>
    <row r="51" spans="1:7" outlineLevel="3" x14ac:dyDescent="0.25">
      <c r="A51" s="4" t="s">
        <v>98</v>
      </c>
      <c r="B51" s="38" t="s">
        <v>99</v>
      </c>
      <c r="C51" s="47">
        <v>0.02</v>
      </c>
      <c r="D51" s="12">
        <f t="shared" si="2"/>
        <v>1.3559322033898306E-3</v>
      </c>
      <c r="E51" s="53">
        <f t="shared" si="0"/>
        <v>6.6666666666666662E-3</v>
      </c>
      <c r="F51" s="25"/>
      <c r="G51" s="66">
        <f t="shared" si="3"/>
        <v>1.3559322033898306E-3</v>
      </c>
    </row>
    <row r="52" spans="1:7" outlineLevel="3" x14ac:dyDescent="0.25">
      <c r="A52" s="4" t="s">
        <v>100</v>
      </c>
      <c r="B52" s="38" t="s">
        <v>101</v>
      </c>
      <c r="C52" s="47">
        <v>0.02</v>
      </c>
      <c r="D52" s="12">
        <f t="shared" si="2"/>
        <v>1.3559322033898306E-3</v>
      </c>
      <c r="E52" s="53">
        <f t="shared" si="0"/>
        <v>6.6666666666666662E-3</v>
      </c>
      <c r="F52" s="25"/>
      <c r="G52" s="66">
        <f t="shared" si="3"/>
        <v>1.3559322033898306E-3</v>
      </c>
    </row>
    <row r="53" spans="1:7" outlineLevel="3" x14ac:dyDescent="0.25">
      <c r="A53" s="4" t="s">
        <v>102</v>
      </c>
      <c r="B53" s="38" t="s">
        <v>103</v>
      </c>
      <c r="C53" s="47">
        <v>0.02</v>
      </c>
      <c r="D53" s="12">
        <f t="shared" si="2"/>
        <v>1.3559322033898306E-3</v>
      </c>
      <c r="E53" s="53">
        <f t="shared" si="0"/>
        <v>6.6666666666666662E-3</v>
      </c>
      <c r="F53" s="25"/>
      <c r="G53" s="66">
        <f t="shared" si="3"/>
        <v>1.3559322033898306E-3</v>
      </c>
    </row>
    <row r="54" spans="1:7" outlineLevel="3" x14ac:dyDescent="0.25">
      <c r="A54" s="4" t="s">
        <v>104</v>
      </c>
      <c r="B54" s="38" t="s">
        <v>105</v>
      </c>
      <c r="C54" s="47">
        <v>0.02</v>
      </c>
      <c r="D54" s="12">
        <f t="shared" si="2"/>
        <v>1.3559322033898306E-3</v>
      </c>
      <c r="E54" s="53">
        <f t="shared" si="0"/>
        <v>6.6666666666666662E-3</v>
      </c>
      <c r="F54" s="25"/>
      <c r="G54" s="66">
        <f t="shared" si="3"/>
        <v>1.3559322033898306E-3</v>
      </c>
    </row>
    <row r="55" spans="1:7" outlineLevel="3" x14ac:dyDescent="0.25">
      <c r="A55" s="4" t="s">
        <v>106</v>
      </c>
      <c r="B55" s="38" t="s">
        <v>107</v>
      </c>
      <c r="C55" s="47">
        <v>0.01</v>
      </c>
      <c r="D55" s="12">
        <f t="shared" si="2"/>
        <v>6.779661016949153E-4</v>
      </c>
      <c r="E55" s="53">
        <f t="shared" si="0"/>
        <v>3.3333333333333331E-3</v>
      </c>
      <c r="F55" s="25"/>
      <c r="G55" s="66">
        <f t="shared" si="3"/>
        <v>6.779661016949153E-4</v>
      </c>
    </row>
    <row r="56" spans="1:7" outlineLevel="3" x14ac:dyDescent="0.25">
      <c r="A56" s="4" t="s">
        <v>108</v>
      </c>
      <c r="B56" s="38" t="s">
        <v>109</v>
      </c>
      <c r="C56" s="47">
        <v>0.02</v>
      </c>
      <c r="D56" s="12">
        <f t="shared" si="2"/>
        <v>1.3559322033898306E-3</v>
      </c>
      <c r="E56" s="53">
        <f t="shared" si="0"/>
        <v>6.6666666666666662E-3</v>
      </c>
      <c r="F56" s="25"/>
      <c r="G56" s="66">
        <f t="shared" si="3"/>
        <v>1.3559322033898306E-3</v>
      </c>
    </row>
    <row r="57" spans="1:7" outlineLevel="3" x14ac:dyDescent="0.25">
      <c r="A57" s="4" t="s">
        <v>110</v>
      </c>
      <c r="B57" s="38" t="s">
        <v>111</v>
      </c>
      <c r="C57" s="47">
        <v>0.02</v>
      </c>
      <c r="D57" s="12">
        <f t="shared" si="2"/>
        <v>1.3559322033898306E-3</v>
      </c>
      <c r="E57" s="53">
        <f t="shared" si="0"/>
        <v>6.6666666666666662E-3</v>
      </c>
      <c r="F57" s="25"/>
      <c r="G57" s="66">
        <f t="shared" si="3"/>
        <v>1.3559322033898306E-3</v>
      </c>
    </row>
    <row r="58" spans="1:7" outlineLevel="3" x14ac:dyDescent="0.25">
      <c r="A58" s="4" t="s">
        <v>112</v>
      </c>
      <c r="B58" s="38" t="s">
        <v>113</v>
      </c>
      <c r="C58" s="47">
        <v>0.05</v>
      </c>
      <c r="D58" s="12">
        <f t="shared" si="2"/>
        <v>3.3898305084745766E-3</v>
      </c>
      <c r="E58" s="53">
        <f t="shared" si="0"/>
        <v>1.6666666666666666E-2</v>
      </c>
      <c r="F58" s="25"/>
      <c r="G58" s="66">
        <f t="shared" si="3"/>
        <v>3.3898305084745766E-3</v>
      </c>
    </row>
    <row r="59" spans="1:7" outlineLevel="3" x14ac:dyDescent="0.25">
      <c r="A59" s="4" t="s">
        <v>114</v>
      </c>
      <c r="B59" s="38" t="s">
        <v>115</v>
      </c>
      <c r="C59" s="47">
        <v>0.04</v>
      </c>
      <c r="D59" s="12">
        <f t="shared" si="2"/>
        <v>2.7118644067796612E-3</v>
      </c>
      <c r="E59" s="53">
        <f t="shared" si="0"/>
        <v>1.3333333333333332E-2</v>
      </c>
      <c r="F59" s="25"/>
      <c r="G59" s="66">
        <f t="shared" si="3"/>
        <v>2.7118644067796612E-3</v>
      </c>
    </row>
    <row r="60" spans="1:7" outlineLevel="3" x14ac:dyDescent="0.25">
      <c r="A60" s="4" t="s">
        <v>116</v>
      </c>
      <c r="B60" s="38" t="s">
        <v>117</v>
      </c>
      <c r="C60" s="47">
        <v>0.03</v>
      </c>
      <c r="D60" s="12">
        <f t="shared" si="2"/>
        <v>2.0338983050847458E-3</v>
      </c>
      <c r="E60" s="53">
        <f t="shared" si="0"/>
        <v>9.9999999999999985E-3</v>
      </c>
      <c r="F60" s="25"/>
      <c r="G60" s="66">
        <f t="shared" si="3"/>
        <v>2.0338983050847458E-3</v>
      </c>
    </row>
    <row r="61" spans="1:7" outlineLevel="3" x14ac:dyDescent="0.25">
      <c r="A61" s="4" t="s">
        <v>118</v>
      </c>
      <c r="B61" s="38" t="s">
        <v>119</v>
      </c>
      <c r="C61" s="47">
        <v>0.02</v>
      </c>
      <c r="D61" s="12">
        <f t="shared" si="2"/>
        <v>1.3559322033898306E-3</v>
      </c>
      <c r="E61" s="53">
        <f t="shared" si="0"/>
        <v>6.6666666666666662E-3</v>
      </c>
      <c r="F61" s="25"/>
      <c r="G61" s="66">
        <f t="shared" si="3"/>
        <v>1.3559322033898306E-3</v>
      </c>
    </row>
    <row r="62" spans="1:7" outlineLevel="3" x14ac:dyDescent="0.25">
      <c r="A62" s="4" t="s">
        <v>120</v>
      </c>
      <c r="B62" s="38" t="s">
        <v>121</v>
      </c>
      <c r="C62" s="47">
        <v>0.02</v>
      </c>
      <c r="D62" s="12">
        <f t="shared" si="2"/>
        <v>1.3559322033898306E-3</v>
      </c>
      <c r="E62" s="53">
        <f t="shared" si="0"/>
        <v>6.6666666666666662E-3</v>
      </c>
      <c r="F62" s="25"/>
      <c r="G62" s="66">
        <f t="shared" si="3"/>
        <v>1.3559322033898306E-3</v>
      </c>
    </row>
    <row r="63" spans="1:7" outlineLevel="3" x14ac:dyDescent="0.25">
      <c r="A63" s="4" t="s">
        <v>122</v>
      </c>
      <c r="B63" s="38" t="s">
        <v>123</v>
      </c>
      <c r="C63" s="47">
        <v>0.02</v>
      </c>
      <c r="D63" s="12">
        <f t="shared" si="2"/>
        <v>1.3559322033898306E-3</v>
      </c>
      <c r="E63" s="53">
        <f t="shared" si="0"/>
        <v>6.6666666666666662E-3</v>
      </c>
      <c r="F63" s="25"/>
      <c r="G63" s="66">
        <f t="shared" si="3"/>
        <v>1.3559322033898306E-3</v>
      </c>
    </row>
    <row r="64" spans="1:7" outlineLevel="3" x14ac:dyDescent="0.25">
      <c r="A64" s="4" t="s">
        <v>124</v>
      </c>
      <c r="B64" s="38" t="s">
        <v>125</v>
      </c>
      <c r="C64" s="47">
        <v>0.02</v>
      </c>
      <c r="D64" s="12">
        <f t="shared" si="2"/>
        <v>1.3559322033898306E-3</v>
      </c>
      <c r="E64" s="53">
        <f t="shared" si="0"/>
        <v>6.6666666666666662E-3</v>
      </c>
      <c r="F64" s="25"/>
      <c r="G64" s="66">
        <f t="shared" si="3"/>
        <v>1.3559322033898306E-3</v>
      </c>
    </row>
    <row r="65" spans="1:7" outlineLevel="3" x14ac:dyDescent="0.25">
      <c r="A65" s="4" t="s">
        <v>126</v>
      </c>
      <c r="B65" s="38" t="s">
        <v>127</v>
      </c>
      <c r="C65" s="47">
        <v>0.06</v>
      </c>
      <c r="D65" s="12">
        <f t="shared" si="2"/>
        <v>4.0677966101694916E-3</v>
      </c>
      <c r="E65" s="53">
        <f t="shared" si="0"/>
        <v>1.9999999999999997E-2</v>
      </c>
      <c r="F65" s="25"/>
      <c r="G65" s="66">
        <f t="shared" si="3"/>
        <v>4.0677966101694916E-3</v>
      </c>
    </row>
    <row r="66" spans="1:7" outlineLevel="3" x14ac:dyDescent="0.25">
      <c r="A66" s="4" t="s">
        <v>128</v>
      </c>
      <c r="B66" s="38" t="s">
        <v>129</v>
      </c>
      <c r="C66" s="47">
        <v>0.06</v>
      </c>
      <c r="D66" s="12">
        <f t="shared" si="2"/>
        <v>4.0677966101694916E-3</v>
      </c>
      <c r="E66" s="53">
        <f t="shared" si="0"/>
        <v>1.9999999999999997E-2</v>
      </c>
      <c r="F66" s="25"/>
      <c r="G66" s="66">
        <f t="shared" si="3"/>
        <v>4.0677966101694916E-3</v>
      </c>
    </row>
    <row r="67" spans="1:7" outlineLevel="3" x14ac:dyDescent="0.25">
      <c r="A67" s="4" t="s">
        <v>130</v>
      </c>
      <c r="B67" s="38" t="s">
        <v>131</v>
      </c>
      <c r="C67" s="47">
        <v>0.05</v>
      </c>
      <c r="D67" s="12">
        <f t="shared" si="2"/>
        <v>3.3898305084745766E-3</v>
      </c>
      <c r="E67" s="53">
        <f t="shared" si="0"/>
        <v>1.6666666666666666E-2</v>
      </c>
      <c r="F67" s="25"/>
      <c r="G67" s="66">
        <f t="shared" si="3"/>
        <v>3.3898305084745766E-3</v>
      </c>
    </row>
    <row r="68" spans="1:7" outlineLevel="3" x14ac:dyDescent="0.25">
      <c r="A68" s="4" t="s">
        <v>132</v>
      </c>
      <c r="B68" s="38" t="s">
        <v>133</v>
      </c>
      <c r="C68" s="47">
        <v>0.02</v>
      </c>
      <c r="D68" s="12">
        <f t="shared" si="2"/>
        <v>1.3559322033898306E-3</v>
      </c>
      <c r="E68" s="53">
        <f t="shared" si="0"/>
        <v>6.6666666666666662E-3</v>
      </c>
      <c r="F68" s="25"/>
      <c r="G68" s="66">
        <f t="shared" si="3"/>
        <v>1.3559322033898306E-3</v>
      </c>
    </row>
    <row r="69" spans="1:7" outlineLevel="3" x14ac:dyDescent="0.25">
      <c r="A69" s="4" t="s">
        <v>134</v>
      </c>
      <c r="B69" s="38" t="s">
        <v>135</v>
      </c>
      <c r="C69" s="47">
        <v>0.02</v>
      </c>
      <c r="D69" s="12">
        <f t="shared" si="2"/>
        <v>1.3559322033898306E-3</v>
      </c>
      <c r="E69" s="53">
        <f t="shared" si="0"/>
        <v>6.6666666666666662E-3</v>
      </c>
      <c r="F69" s="25"/>
      <c r="G69" s="66">
        <f t="shared" si="3"/>
        <v>1.3559322033898306E-3</v>
      </c>
    </row>
    <row r="70" spans="1:7" outlineLevel="3" x14ac:dyDescent="0.25">
      <c r="A70" s="4" t="s">
        <v>136</v>
      </c>
      <c r="B70" s="38" t="s">
        <v>137</v>
      </c>
      <c r="C70" s="47">
        <v>0.02</v>
      </c>
      <c r="D70" s="12">
        <f t="shared" si="2"/>
        <v>1.3559322033898306E-3</v>
      </c>
      <c r="E70" s="53">
        <f t="shared" ref="E70:E133" si="4">G70*$E$4</f>
        <v>6.6666666666666662E-3</v>
      </c>
      <c r="F70" s="25"/>
      <c r="G70" s="66">
        <f t="shared" ref="G70:G101" si="5">C70/$C$4</f>
        <v>1.3559322033898306E-3</v>
      </c>
    </row>
    <row r="71" spans="1:7" outlineLevel="3" x14ac:dyDescent="0.25">
      <c r="A71" s="4" t="s">
        <v>138</v>
      </c>
      <c r="B71" s="38" t="s">
        <v>139</v>
      </c>
      <c r="C71" s="47">
        <v>0.05</v>
      </c>
      <c r="D71" s="12">
        <f t="shared" ref="D71:D134" si="6">C71/$C$4</f>
        <v>3.3898305084745766E-3</v>
      </c>
      <c r="E71" s="53">
        <f t="shared" si="4"/>
        <v>1.6666666666666666E-2</v>
      </c>
      <c r="F71" s="25"/>
      <c r="G71" s="66">
        <f t="shared" si="5"/>
        <v>3.3898305084745766E-3</v>
      </c>
    </row>
    <row r="72" spans="1:7" outlineLevel="3" x14ac:dyDescent="0.25">
      <c r="A72" s="4" t="s">
        <v>140</v>
      </c>
      <c r="B72" s="38" t="s">
        <v>141</v>
      </c>
      <c r="C72" s="47">
        <v>0.05</v>
      </c>
      <c r="D72" s="12">
        <f t="shared" si="6"/>
        <v>3.3898305084745766E-3</v>
      </c>
      <c r="E72" s="53">
        <f t="shared" si="4"/>
        <v>1.6666666666666666E-2</v>
      </c>
      <c r="F72" s="25"/>
      <c r="G72" s="66">
        <f t="shared" si="5"/>
        <v>3.3898305084745766E-3</v>
      </c>
    </row>
    <row r="73" spans="1:7" outlineLevel="3" x14ac:dyDescent="0.25">
      <c r="A73" s="4" t="s">
        <v>142</v>
      </c>
      <c r="B73" s="38" t="s">
        <v>143</v>
      </c>
      <c r="C73" s="47">
        <v>0.04</v>
      </c>
      <c r="D73" s="12">
        <f t="shared" si="6"/>
        <v>2.7118644067796612E-3</v>
      </c>
      <c r="E73" s="53">
        <f t="shared" si="4"/>
        <v>1.3333333333333332E-2</v>
      </c>
      <c r="F73" s="25"/>
      <c r="G73" s="66">
        <f t="shared" si="5"/>
        <v>2.7118644067796612E-3</v>
      </c>
    </row>
    <row r="74" spans="1:7" outlineLevel="3" x14ac:dyDescent="0.25">
      <c r="A74" s="4" t="s">
        <v>144</v>
      </c>
      <c r="B74" s="38" t="s">
        <v>145</v>
      </c>
      <c r="C74" s="47">
        <v>0.03</v>
      </c>
      <c r="D74" s="12">
        <f t="shared" si="6"/>
        <v>2.0338983050847458E-3</v>
      </c>
      <c r="E74" s="53">
        <f t="shared" si="4"/>
        <v>9.9999999999999985E-3</v>
      </c>
      <c r="F74" s="25"/>
      <c r="G74" s="66">
        <f t="shared" si="5"/>
        <v>2.0338983050847458E-3</v>
      </c>
    </row>
    <row r="75" spans="1:7" outlineLevel="3" x14ac:dyDescent="0.25">
      <c r="A75" s="4" t="s">
        <v>146</v>
      </c>
      <c r="B75" s="38" t="s">
        <v>147</v>
      </c>
      <c r="C75" s="47">
        <v>0.03</v>
      </c>
      <c r="D75" s="12">
        <f t="shared" si="6"/>
        <v>2.0338983050847458E-3</v>
      </c>
      <c r="E75" s="53">
        <f t="shared" si="4"/>
        <v>9.9999999999999985E-3</v>
      </c>
      <c r="F75" s="25"/>
      <c r="G75" s="66">
        <f t="shared" si="5"/>
        <v>2.0338983050847458E-3</v>
      </c>
    </row>
    <row r="76" spans="1:7" outlineLevel="3" x14ac:dyDescent="0.25">
      <c r="A76" s="4" t="s">
        <v>148</v>
      </c>
      <c r="B76" s="38" t="s">
        <v>149</v>
      </c>
      <c r="C76" s="47">
        <v>0.01</v>
      </c>
      <c r="D76" s="12">
        <f t="shared" si="6"/>
        <v>6.779661016949153E-4</v>
      </c>
      <c r="E76" s="53">
        <f t="shared" si="4"/>
        <v>3.3333333333333331E-3</v>
      </c>
      <c r="F76" s="25"/>
      <c r="G76" s="66">
        <f t="shared" si="5"/>
        <v>6.779661016949153E-4</v>
      </c>
    </row>
    <row r="77" spans="1:7" outlineLevel="3" x14ac:dyDescent="0.25">
      <c r="A77" s="4" t="s">
        <v>150</v>
      </c>
      <c r="B77" s="38" t="s">
        <v>151</v>
      </c>
      <c r="C77" s="47">
        <v>0.02</v>
      </c>
      <c r="D77" s="12">
        <f t="shared" si="6"/>
        <v>1.3559322033898306E-3</v>
      </c>
      <c r="E77" s="53">
        <f t="shared" si="4"/>
        <v>6.6666666666666662E-3</v>
      </c>
      <c r="F77" s="25"/>
      <c r="G77" s="66">
        <f t="shared" si="5"/>
        <v>1.3559322033898306E-3</v>
      </c>
    </row>
    <row r="78" spans="1:7" outlineLevel="3" x14ac:dyDescent="0.25">
      <c r="A78" s="4" t="s">
        <v>152</v>
      </c>
      <c r="B78" s="38" t="s">
        <v>153</v>
      </c>
      <c r="C78" s="47">
        <v>0.02</v>
      </c>
      <c r="D78" s="12">
        <f t="shared" si="6"/>
        <v>1.3559322033898306E-3</v>
      </c>
      <c r="E78" s="53">
        <f t="shared" si="4"/>
        <v>6.6666666666666662E-3</v>
      </c>
      <c r="F78" s="25"/>
      <c r="G78" s="66">
        <f t="shared" si="5"/>
        <v>1.3559322033898306E-3</v>
      </c>
    </row>
    <row r="79" spans="1:7" outlineLevel="3" x14ac:dyDescent="0.25">
      <c r="A79" s="4" t="s">
        <v>154</v>
      </c>
      <c r="B79" s="38" t="s">
        <v>155</v>
      </c>
      <c r="C79" s="47">
        <v>0.08</v>
      </c>
      <c r="D79" s="12">
        <f t="shared" si="6"/>
        <v>5.4237288135593224E-3</v>
      </c>
      <c r="E79" s="53">
        <f t="shared" si="4"/>
        <v>2.6666666666666665E-2</v>
      </c>
      <c r="F79" s="25"/>
      <c r="G79" s="66">
        <f t="shared" si="5"/>
        <v>5.4237288135593224E-3</v>
      </c>
    </row>
    <row r="80" spans="1:7" outlineLevel="3" x14ac:dyDescent="0.25">
      <c r="A80" s="4" t="s">
        <v>156</v>
      </c>
      <c r="B80" s="38" t="s">
        <v>157</v>
      </c>
      <c r="C80" s="47">
        <v>7.0000000000000007E-2</v>
      </c>
      <c r="D80" s="12">
        <f t="shared" si="6"/>
        <v>4.7457627118644074E-3</v>
      </c>
      <c r="E80" s="53">
        <f t="shared" si="4"/>
        <v>2.3333333333333334E-2</v>
      </c>
      <c r="F80" s="25"/>
      <c r="G80" s="66">
        <f t="shared" si="5"/>
        <v>4.7457627118644074E-3</v>
      </c>
    </row>
    <row r="81" spans="1:7" outlineLevel="3" x14ac:dyDescent="0.25">
      <c r="A81" s="4" t="s">
        <v>158</v>
      </c>
      <c r="B81" s="38" t="s">
        <v>159</v>
      </c>
      <c r="C81" s="47">
        <v>0.06</v>
      </c>
      <c r="D81" s="12">
        <f t="shared" si="6"/>
        <v>4.0677966101694916E-3</v>
      </c>
      <c r="E81" s="53">
        <f t="shared" si="4"/>
        <v>1.9999999999999997E-2</v>
      </c>
      <c r="F81" s="25"/>
      <c r="G81" s="66">
        <f t="shared" si="5"/>
        <v>4.0677966101694916E-3</v>
      </c>
    </row>
    <row r="82" spans="1:7" outlineLevel="3" x14ac:dyDescent="0.25">
      <c r="A82" s="4" t="s">
        <v>160</v>
      </c>
      <c r="B82" s="38" t="s">
        <v>161</v>
      </c>
      <c r="C82" s="47">
        <v>0.02</v>
      </c>
      <c r="D82" s="12">
        <f t="shared" si="6"/>
        <v>1.3559322033898306E-3</v>
      </c>
      <c r="E82" s="53">
        <f t="shared" si="4"/>
        <v>6.6666666666666662E-3</v>
      </c>
      <c r="F82" s="25"/>
      <c r="G82" s="66">
        <f t="shared" si="5"/>
        <v>1.3559322033898306E-3</v>
      </c>
    </row>
    <row r="83" spans="1:7" outlineLevel="3" x14ac:dyDescent="0.25">
      <c r="A83" s="4" t="s">
        <v>162</v>
      </c>
      <c r="B83" s="38" t="s">
        <v>163</v>
      </c>
      <c r="C83" s="47">
        <v>0.09</v>
      </c>
      <c r="D83" s="12">
        <f t="shared" si="6"/>
        <v>6.1016949152542374E-3</v>
      </c>
      <c r="E83" s="53">
        <f t="shared" si="4"/>
        <v>2.9999999999999995E-2</v>
      </c>
      <c r="F83" s="25"/>
      <c r="G83" s="66">
        <f t="shared" si="5"/>
        <v>6.1016949152542374E-3</v>
      </c>
    </row>
    <row r="84" spans="1:7" outlineLevel="3" x14ac:dyDescent="0.25">
      <c r="A84" s="4" t="s">
        <v>164</v>
      </c>
      <c r="B84" s="38" t="s">
        <v>165</v>
      </c>
      <c r="C84" s="47">
        <v>0.08</v>
      </c>
      <c r="D84" s="12">
        <f t="shared" si="6"/>
        <v>5.4237288135593224E-3</v>
      </c>
      <c r="E84" s="53">
        <f t="shared" si="4"/>
        <v>2.6666666666666665E-2</v>
      </c>
      <c r="F84" s="25"/>
      <c r="G84" s="66">
        <f t="shared" si="5"/>
        <v>5.4237288135593224E-3</v>
      </c>
    </row>
    <row r="85" spans="1:7" outlineLevel="3" x14ac:dyDescent="0.25">
      <c r="A85" s="4" t="s">
        <v>166</v>
      </c>
      <c r="B85" s="38" t="s">
        <v>167</v>
      </c>
      <c r="C85" s="47">
        <v>7.0000000000000007E-2</v>
      </c>
      <c r="D85" s="12">
        <f t="shared" si="6"/>
        <v>4.7457627118644074E-3</v>
      </c>
      <c r="E85" s="53">
        <f t="shared" si="4"/>
        <v>2.3333333333333334E-2</v>
      </c>
      <c r="F85" s="25"/>
      <c r="G85" s="66">
        <f t="shared" si="5"/>
        <v>4.7457627118644074E-3</v>
      </c>
    </row>
    <row r="86" spans="1:7" outlineLevel="3" x14ac:dyDescent="0.25">
      <c r="A86" s="4" t="s">
        <v>168</v>
      </c>
      <c r="B86" s="38" t="s">
        <v>169</v>
      </c>
      <c r="C86" s="47">
        <v>0.02</v>
      </c>
      <c r="D86" s="12">
        <f t="shared" si="6"/>
        <v>1.3559322033898306E-3</v>
      </c>
      <c r="E86" s="53">
        <f t="shared" si="4"/>
        <v>6.6666666666666662E-3</v>
      </c>
      <c r="F86" s="25"/>
      <c r="G86" s="66">
        <f t="shared" si="5"/>
        <v>1.3559322033898306E-3</v>
      </c>
    </row>
    <row r="87" spans="1:7" outlineLevel="3" x14ac:dyDescent="0.25">
      <c r="A87" s="4" t="s">
        <v>170</v>
      </c>
      <c r="B87" s="38" t="s">
        <v>171</v>
      </c>
      <c r="C87" s="47">
        <v>0.09</v>
      </c>
      <c r="D87" s="12">
        <f t="shared" si="6"/>
        <v>6.1016949152542374E-3</v>
      </c>
      <c r="E87" s="53">
        <f t="shared" si="4"/>
        <v>2.9999999999999995E-2</v>
      </c>
      <c r="F87" s="25"/>
      <c r="G87" s="66">
        <f t="shared" si="5"/>
        <v>6.1016949152542374E-3</v>
      </c>
    </row>
    <row r="88" spans="1:7" outlineLevel="3" x14ac:dyDescent="0.25">
      <c r="A88" s="4" t="s">
        <v>172</v>
      </c>
      <c r="B88" s="38" t="s">
        <v>173</v>
      </c>
      <c r="C88" s="47">
        <v>0.08</v>
      </c>
      <c r="D88" s="12">
        <f t="shared" si="6"/>
        <v>5.4237288135593224E-3</v>
      </c>
      <c r="E88" s="53">
        <f t="shared" si="4"/>
        <v>2.6666666666666665E-2</v>
      </c>
      <c r="F88" s="25"/>
      <c r="G88" s="66">
        <f t="shared" si="5"/>
        <v>5.4237288135593224E-3</v>
      </c>
    </row>
    <row r="89" spans="1:7" outlineLevel="3" x14ac:dyDescent="0.25">
      <c r="A89" s="4" t="s">
        <v>174</v>
      </c>
      <c r="B89" s="38" t="s">
        <v>175</v>
      </c>
      <c r="C89" s="47">
        <v>7.0000000000000007E-2</v>
      </c>
      <c r="D89" s="12">
        <f t="shared" si="6"/>
        <v>4.7457627118644074E-3</v>
      </c>
      <c r="E89" s="53">
        <f t="shared" si="4"/>
        <v>2.3333333333333334E-2</v>
      </c>
      <c r="F89" s="25"/>
      <c r="G89" s="66">
        <f t="shared" si="5"/>
        <v>4.7457627118644074E-3</v>
      </c>
    </row>
    <row r="90" spans="1:7" outlineLevel="3" x14ac:dyDescent="0.25">
      <c r="A90" s="4" t="s">
        <v>176</v>
      </c>
      <c r="B90" s="38" t="s">
        <v>177</v>
      </c>
      <c r="C90" s="47">
        <v>0.02</v>
      </c>
      <c r="D90" s="12">
        <f t="shared" si="6"/>
        <v>1.3559322033898306E-3</v>
      </c>
      <c r="E90" s="53">
        <f t="shared" si="4"/>
        <v>6.6666666666666662E-3</v>
      </c>
      <c r="F90" s="25"/>
      <c r="G90" s="66">
        <f t="shared" si="5"/>
        <v>1.3559322033898306E-3</v>
      </c>
    </row>
    <row r="91" spans="1:7" outlineLevel="3" x14ac:dyDescent="0.25">
      <c r="A91" s="4" t="s">
        <v>178</v>
      </c>
      <c r="B91" s="38" t="s">
        <v>179</v>
      </c>
      <c r="C91" s="47">
        <v>0.09</v>
      </c>
      <c r="D91" s="12">
        <f t="shared" si="6"/>
        <v>6.1016949152542374E-3</v>
      </c>
      <c r="E91" s="53">
        <f t="shared" si="4"/>
        <v>2.9999999999999995E-2</v>
      </c>
      <c r="F91" s="25"/>
      <c r="G91" s="66">
        <f t="shared" si="5"/>
        <v>6.1016949152542374E-3</v>
      </c>
    </row>
    <row r="92" spans="1:7" outlineLevel="3" x14ac:dyDescent="0.25">
      <c r="A92" s="4" t="s">
        <v>180</v>
      </c>
      <c r="B92" s="38" t="s">
        <v>181</v>
      </c>
      <c r="C92" s="47">
        <v>0.08</v>
      </c>
      <c r="D92" s="12">
        <f t="shared" si="6"/>
        <v>5.4237288135593224E-3</v>
      </c>
      <c r="E92" s="53">
        <f t="shared" si="4"/>
        <v>2.6666666666666665E-2</v>
      </c>
      <c r="F92" s="25"/>
      <c r="G92" s="66">
        <f t="shared" si="5"/>
        <v>5.4237288135593224E-3</v>
      </c>
    </row>
    <row r="93" spans="1:7" outlineLevel="3" x14ac:dyDescent="0.25">
      <c r="A93" s="4" t="s">
        <v>182</v>
      </c>
      <c r="B93" s="38" t="s">
        <v>183</v>
      </c>
      <c r="C93" s="47">
        <v>7.0000000000000007E-2</v>
      </c>
      <c r="D93" s="12">
        <f t="shared" si="6"/>
        <v>4.7457627118644074E-3</v>
      </c>
      <c r="E93" s="53">
        <f t="shared" si="4"/>
        <v>2.3333333333333334E-2</v>
      </c>
      <c r="F93" s="25"/>
      <c r="G93" s="66">
        <f t="shared" si="5"/>
        <v>4.7457627118644074E-3</v>
      </c>
    </row>
    <row r="94" spans="1:7" outlineLevel="3" x14ac:dyDescent="0.25">
      <c r="A94" s="4" t="s">
        <v>184</v>
      </c>
      <c r="B94" s="38" t="s">
        <v>185</v>
      </c>
      <c r="C94" s="47">
        <v>0.02</v>
      </c>
      <c r="D94" s="12">
        <f t="shared" si="6"/>
        <v>1.3559322033898306E-3</v>
      </c>
      <c r="E94" s="53">
        <f t="shared" si="4"/>
        <v>6.6666666666666662E-3</v>
      </c>
      <c r="F94" s="25"/>
      <c r="G94" s="66">
        <f t="shared" si="5"/>
        <v>1.3559322033898306E-3</v>
      </c>
    </row>
    <row r="95" spans="1:7" outlineLevel="3" x14ac:dyDescent="0.25">
      <c r="A95" s="4" t="s">
        <v>186</v>
      </c>
      <c r="B95" s="38" t="s">
        <v>187</v>
      </c>
      <c r="C95" s="47">
        <v>0.09</v>
      </c>
      <c r="D95" s="12">
        <f t="shared" si="6"/>
        <v>6.1016949152542374E-3</v>
      </c>
      <c r="E95" s="53">
        <f t="shared" si="4"/>
        <v>2.9999999999999995E-2</v>
      </c>
      <c r="F95" s="25"/>
      <c r="G95" s="66">
        <f t="shared" si="5"/>
        <v>6.1016949152542374E-3</v>
      </c>
    </row>
    <row r="96" spans="1:7" outlineLevel="3" x14ac:dyDescent="0.25">
      <c r="A96" s="4" t="s">
        <v>188</v>
      </c>
      <c r="B96" s="38" t="s">
        <v>189</v>
      </c>
      <c r="C96" s="47">
        <v>0.08</v>
      </c>
      <c r="D96" s="12">
        <f t="shared" si="6"/>
        <v>5.4237288135593224E-3</v>
      </c>
      <c r="E96" s="53">
        <f t="shared" si="4"/>
        <v>2.6666666666666665E-2</v>
      </c>
      <c r="F96" s="25"/>
      <c r="G96" s="66">
        <f t="shared" si="5"/>
        <v>5.4237288135593224E-3</v>
      </c>
    </row>
    <row r="97" spans="1:7" outlineLevel="3" x14ac:dyDescent="0.25">
      <c r="A97" s="4" t="s">
        <v>190</v>
      </c>
      <c r="B97" s="38" t="s">
        <v>191</v>
      </c>
      <c r="C97" s="47">
        <v>7.0000000000000007E-2</v>
      </c>
      <c r="D97" s="12">
        <f t="shared" si="6"/>
        <v>4.7457627118644074E-3</v>
      </c>
      <c r="E97" s="53">
        <f t="shared" si="4"/>
        <v>2.3333333333333334E-2</v>
      </c>
      <c r="F97" s="25"/>
      <c r="G97" s="66">
        <f t="shared" si="5"/>
        <v>4.7457627118644074E-3</v>
      </c>
    </row>
    <row r="98" spans="1:7" outlineLevel="3" x14ac:dyDescent="0.25">
      <c r="A98" s="4" t="s">
        <v>192</v>
      </c>
      <c r="B98" s="38" t="s">
        <v>193</v>
      </c>
      <c r="C98" s="47">
        <v>0.02</v>
      </c>
      <c r="D98" s="12">
        <f t="shared" si="6"/>
        <v>1.3559322033898306E-3</v>
      </c>
      <c r="E98" s="53">
        <f t="shared" si="4"/>
        <v>6.6666666666666662E-3</v>
      </c>
      <c r="F98" s="25"/>
      <c r="G98" s="66">
        <f t="shared" si="5"/>
        <v>1.3559322033898306E-3</v>
      </c>
    </row>
    <row r="99" spans="1:7" outlineLevel="3" x14ac:dyDescent="0.25">
      <c r="A99" s="4" t="s">
        <v>194</v>
      </c>
      <c r="B99" s="38" t="s">
        <v>195</v>
      </c>
      <c r="C99" s="47">
        <v>0.05</v>
      </c>
      <c r="D99" s="12">
        <f t="shared" si="6"/>
        <v>3.3898305084745766E-3</v>
      </c>
      <c r="E99" s="53">
        <f t="shared" si="4"/>
        <v>1.6666666666666666E-2</v>
      </c>
      <c r="F99" s="25"/>
      <c r="G99" s="66">
        <f t="shared" si="5"/>
        <v>3.3898305084745766E-3</v>
      </c>
    </row>
    <row r="100" spans="1:7" outlineLevel="3" x14ac:dyDescent="0.25">
      <c r="A100" s="4" t="s">
        <v>196</v>
      </c>
      <c r="B100" s="38" t="s">
        <v>197</v>
      </c>
      <c r="C100" s="47">
        <v>0.04</v>
      </c>
      <c r="D100" s="12">
        <f t="shared" si="6"/>
        <v>2.7118644067796612E-3</v>
      </c>
      <c r="E100" s="53">
        <f t="shared" si="4"/>
        <v>1.3333333333333332E-2</v>
      </c>
      <c r="F100" s="25"/>
      <c r="G100" s="66">
        <f t="shared" si="5"/>
        <v>2.7118644067796612E-3</v>
      </c>
    </row>
    <row r="101" spans="1:7" outlineLevel="3" x14ac:dyDescent="0.25">
      <c r="A101" s="4" t="s">
        <v>198</v>
      </c>
      <c r="B101" s="38" t="s">
        <v>199</v>
      </c>
      <c r="C101" s="47">
        <v>0.03</v>
      </c>
      <c r="D101" s="12">
        <f t="shared" si="6"/>
        <v>2.0338983050847458E-3</v>
      </c>
      <c r="E101" s="53">
        <f t="shared" si="4"/>
        <v>9.9999999999999985E-3</v>
      </c>
      <c r="F101" s="25"/>
      <c r="G101" s="66">
        <f t="shared" si="5"/>
        <v>2.0338983050847458E-3</v>
      </c>
    </row>
    <row r="102" spans="1:7" outlineLevel="3" x14ac:dyDescent="0.25">
      <c r="A102" s="4" t="s">
        <v>200</v>
      </c>
      <c r="B102" s="38" t="s">
        <v>201</v>
      </c>
      <c r="C102" s="47">
        <v>0.03</v>
      </c>
      <c r="D102" s="12">
        <f t="shared" si="6"/>
        <v>2.0338983050847458E-3</v>
      </c>
      <c r="E102" s="53">
        <f t="shared" si="4"/>
        <v>9.9999999999999985E-3</v>
      </c>
      <c r="F102" s="25"/>
      <c r="G102" s="66">
        <f t="shared" ref="G102:G133" si="7">C102/$C$4</f>
        <v>2.0338983050847458E-3</v>
      </c>
    </row>
    <row r="103" spans="1:7" outlineLevel="3" x14ac:dyDescent="0.25">
      <c r="A103" s="4" t="s">
        <v>202</v>
      </c>
      <c r="B103" s="38" t="s">
        <v>203</v>
      </c>
      <c r="C103" s="47">
        <v>0.02</v>
      </c>
      <c r="D103" s="12">
        <f t="shared" si="6"/>
        <v>1.3559322033898306E-3</v>
      </c>
      <c r="E103" s="53">
        <f t="shared" si="4"/>
        <v>6.6666666666666662E-3</v>
      </c>
      <c r="F103" s="25"/>
      <c r="G103" s="66">
        <f t="shared" si="7"/>
        <v>1.3559322033898306E-3</v>
      </c>
    </row>
    <row r="104" spans="1:7" outlineLevel="3" x14ac:dyDescent="0.25">
      <c r="A104" s="4" t="s">
        <v>204</v>
      </c>
      <c r="B104" s="38" t="s">
        <v>205</v>
      </c>
      <c r="C104" s="47">
        <v>0.02</v>
      </c>
      <c r="D104" s="12">
        <f t="shared" si="6"/>
        <v>1.3559322033898306E-3</v>
      </c>
      <c r="E104" s="53">
        <f t="shared" si="4"/>
        <v>6.6666666666666662E-3</v>
      </c>
      <c r="F104" s="25"/>
      <c r="G104" s="66">
        <f t="shared" si="7"/>
        <v>1.3559322033898306E-3</v>
      </c>
    </row>
    <row r="105" spans="1:7" outlineLevel="3" x14ac:dyDescent="0.25">
      <c r="A105" s="4" t="s">
        <v>206</v>
      </c>
      <c r="B105" s="38" t="s">
        <v>207</v>
      </c>
      <c r="C105" s="47">
        <v>0.01</v>
      </c>
      <c r="D105" s="12">
        <f t="shared" si="6"/>
        <v>6.779661016949153E-4</v>
      </c>
      <c r="E105" s="53">
        <f t="shared" si="4"/>
        <v>3.3333333333333331E-3</v>
      </c>
      <c r="F105" s="25"/>
      <c r="G105" s="66">
        <f t="shared" si="7"/>
        <v>6.779661016949153E-4</v>
      </c>
    </row>
    <row r="106" spans="1:7" outlineLevel="3" x14ac:dyDescent="0.25">
      <c r="A106" s="4" t="s">
        <v>208</v>
      </c>
      <c r="B106" s="38" t="s">
        <v>209</v>
      </c>
      <c r="C106" s="47">
        <v>0.02</v>
      </c>
      <c r="D106" s="12">
        <f t="shared" si="6"/>
        <v>1.3559322033898306E-3</v>
      </c>
      <c r="E106" s="53">
        <f t="shared" si="4"/>
        <v>6.6666666666666662E-3</v>
      </c>
      <c r="F106" s="25"/>
      <c r="G106" s="66">
        <f t="shared" si="7"/>
        <v>1.3559322033898306E-3</v>
      </c>
    </row>
    <row r="107" spans="1:7" outlineLevel="3" x14ac:dyDescent="0.25">
      <c r="A107" s="4" t="s">
        <v>210</v>
      </c>
      <c r="B107" s="38" t="s">
        <v>211</v>
      </c>
      <c r="C107" s="47">
        <v>0.02</v>
      </c>
      <c r="D107" s="12">
        <f t="shared" si="6"/>
        <v>1.3559322033898306E-3</v>
      </c>
      <c r="E107" s="53">
        <f t="shared" si="4"/>
        <v>6.6666666666666662E-3</v>
      </c>
      <c r="F107" s="25"/>
      <c r="G107" s="66">
        <f t="shared" si="7"/>
        <v>1.3559322033898306E-3</v>
      </c>
    </row>
    <row r="108" spans="1:7" outlineLevel="3" x14ac:dyDescent="0.25">
      <c r="A108" s="4" t="s">
        <v>212</v>
      </c>
      <c r="B108" s="38" t="s">
        <v>213</v>
      </c>
      <c r="C108" s="47">
        <v>0.05</v>
      </c>
      <c r="D108" s="12">
        <f t="shared" si="6"/>
        <v>3.3898305084745766E-3</v>
      </c>
      <c r="E108" s="53">
        <f t="shared" si="4"/>
        <v>1.6666666666666666E-2</v>
      </c>
      <c r="F108" s="25"/>
      <c r="G108" s="66">
        <f t="shared" si="7"/>
        <v>3.3898305084745766E-3</v>
      </c>
    </row>
    <row r="109" spans="1:7" outlineLevel="3" x14ac:dyDescent="0.25">
      <c r="A109" s="4" t="s">
        <v>214</v>
      </c>
      <c r="B109" s="38" t="s">
        <v>215</v>
      </c>
      <c r="C109" s="47">
        <v>0.04</v>
      </c>
      <c r="D109" s="12">
        <f t="shared" si="6"/>
        <v>2.7118644067796612E-3</v>
      </c>
      <c r="E109" s="53">
        <f t="shared" si="4"/>
        <v>1.3333333333333332E-2</v>
      </c>
      <c r="F109" s="25"/>
      <c r="G109" s="66">
        <f t="shared" si="7"/>
        <v>2.7118644067796612E-3</v>
      </c>
    </row>
    <row r="110" spans="1:7" outlineLevel="3" x14ac:dyDescent="0.25">
      <c r="A110" s="4" t="s">
        <v>216</v>
      </c>
      <c r="B110" s="38" t="s">
        <v>217</v>
      </c>
      <c r="C110" s="47">
        <v>0.04</v>
      </c>
      <c r="D110" s="12">
        <f t="shared" si="6"/>
        <v>2.7118644067796612E-3</v>
      </c>
      <c r="E110" s="53">
        <f t="shared" si="4"/>
        <v>1.3333333333333332E-2</v>
      </c>
      <c r="F110" s="25"/>
      <c r="G110" s="66">
        <f t="shared" si="7"/>
        <v>2.7118644067796612E-3</v>
      </c>
    </row>
    <row r="111" spans="1:7" outlineLevel="3" x14ac:dyDescent="0.25">
      <c r="A111" s="4" t="s">
        <v>218</v>
      </c>
      <c r="B111" s="38" t="s">
        <v>219</v>
      </c>
      <c r="C111" s="47">
        <v>0.03</v>
      </c>
      <c r="D111" s="12">
        <f t="shared" si="6"/>
        <v>2.0338983050847458E-3</v>
      </c>
      <c r="E111" s="53">
        <f t="shared" si="4"/>
        <v>9.9999999999999985E-3</v>
      </c>
      <c r="F111" s="25"/>
      <c r="G111" s="66">
        <f t="shared" si="7"/>
        <v>2.0338983050847458E-3</v>
      </c>
    </row>
    <row r="112" spans="1:7" outlineLevel="3" x14ac:dyDescent="0.25">
      <c r="A112" s="4" t="s">
        <v>220</v>
      </c>
      <c r="B112" s="38" t="s">
        <v>221</v>
      </c>
      <c r="C112" s="47">
        <v>0.03</v>
      </c>
      <c r="D112" s="12">
        <f t="shared" si="6"/>
        <v>2.0338983050847458E-3</v>
      </c>
      <c r="E112" s="53">
        <f t="shared" si="4"/>
        <v>9.9999999999999985E-3</v>
      </c>
      <c r="F112" s="25"/>
      <c r="G112" s="66">
        <f t="shared" si="7"/>
        <v>2.0338983050847458E-3</v>
      </c>
    </row>
    <row r="113" spans="1:7" outlineLevel="3" x14ac:dyDescent="0.25">
      <c r="A113" s="4" t="s">
        <v>222</v>
      </c>
      <c r="B113" s="38" t="s">
        <v>223</v>
      </c>
      <c r="C113" s="47">
        <v>0.01</v>
      </c>
      <c r="D113" s="12">
        <f t="shared" si="6"/>
        <v>6.779661016949153E-4</v>
      </c>
      <c r="E113" s="53">
        <f t="shared" si="4"/>
        <v>3.3333333333333331E-3</v>
      </c>
      <c r="F113" s="25"/>
      <c r="G113" s="66">
        <f t="shared" si="7"/>
        <v>6.779661016949153E-4</v>
      </c>
    </row>
    <row r="114" spans="1:7" outlineLevel="3" x14ac:dyDescent="0.25">
      <c r="A114" s="4" t="s">
        <v>224</v>
      </c>
      <c r="B114" s="38" t="s">
        <v>225</v>
      </c>
      <c r="C114" s="47">
        <v>0.02</v>
      </c>
      <c r="D114" s="12">
        <f t="shared" si="6"/>
        <v>1.3559322033898306E-3</v>
      </c>
      <c r="E114" s="53">
        <f t="shared" si="4"/>
        <v>6.6666666666666662E-3</v>
      </c>
      <c r="F114" s="25"/>
      <c r="G114" s="66">
        <f t="shared" si="7"/>
        <v>1.3559322033898306E-3</v>
      </c>
    </row>
    <row r="115" spans="1:7" outlineLevel="3" x14ac:dyDescent="0.25">
      <c r="A115" s="4" t="s">
        <v>226</v>
      </c>
      <c r="B115" s="38" t="s">
        <v>227</v>
      </c>
      <c r="C115" s="47">
        <v>0.42</v>
      </c>
      <c r="D115" s="12">
        <f t="shared" si="6"/>
        <v>2.8474576271186439E-2</v>
      </c>
      <c r="E115" s="53">
        <f t="shared" si="4"/>
        <v>0.13999999999999999</v>
      </c>
      <c r="F115" s="25"/>
      <c r="G115" s="66">
        <f t="shared" si="7"/>
        <v>2.8474576271186439E-2</v>
      </c>
    </row>
    <row r="116" spans="1:7" outlineLevel="3" x14ac:dyDescent="0.25">
      <c r="A116" s="4" t="s">
        <v>228</v>
      </c>
      <c r="B116" s="38" t="s">
        <v>229</v>
      </c>
      <c r="C116" s="47">
        <v>0.06</v>
      </c>
      <c r="D116" s="12">
        <f t="shared" si="6"/>
        <v>4.0677966101694916E-3</v>
      </c>
      <c r="E116" s="53">
        <f t="shared" si="4"/>
        <v>1.9999999999999997E-2</v>
      </c>
      <c r="F116" s="25"/>
      <c r="G116" s="66">
        <f t="shared" si="7"/>
        <v>4.0677966101694916E-3</v>
      </c>
    </row>
    <row r="117" spans="1:7" outlineLevel="3" x14ac:dyDescent="0.25">
      <c r="A117" s="4" t="s">
        <v>230</v>
      </c>
      <c r="B117" s="38" t="s">
        <v>231</v>
      </c>
      <c r="C117" s="47">
        <v>0.06</v>
      </c>
      <c r="D117" s="12">
        <f t="shared" si="6"/>
        <v>4.0677966101694916E-3</v>
      </c>
      <c r="E117" s="53">
        <f t="shared" si="4"/>
        <v>1.9999999999999997E-2</v>
      </c>
      <c r="F117" s="25"/>
      <c r="G117" s="66">
        <f t="shared" si="7"/>
        <v>4.0677966101694916E-3</v>
      </c>
    </row>
    <row r="118" spans="1:7" outlineLevel="3" x14ac:dyDescent="0.25">
      <c r="A118" s="4" t="s">
        <v>232</v>
      </c>
      <c r="B118" s="38" t="s">
        <v>233</v>
      </c>
      <c r="C118" s="47">
        <v>0.06</v>
      </c>
      <c r="D118" s="12">
        <f t="shared" si="6"/>
        <v>4.0677966101694916E-3</v>
      </c>
      <c r="E118" s="53">
        <f t="shared" si="4"/>
        <v>1.9999999999999997E-2</v>
      </c>
      <c r="F118" s="25"/>
      <c r="G118" s="66">
        <f t="shared" si="7"/>
        <v>4.0677966101694916E-3</v>
      </c>
    </row>
    <row r="119" spans="1:7" outlineLevel="3" x14ac:dyDescent="0.25">
      <c r="A119" s="4" t="s">
        <v>234</v>
      </c>
      <c r="B119" s="38" t="s">
        <v>235</v>
      </c>
      <c r="C119" s="47">
        <v>0.06</v>
      </c>
      <c r="D119" s="12">
        <f t="shared" si="6"/>
        <v>4.0677966101694916E-3</v>
      </c>
      <c r="E119" s="53">
        <f t="shared" si="4"/>
        <v>1.9999999999999997E-2</v>
      </c>
      <c r="F119" s="25"/>
      <c r="G119" s="66">
        <f t="shared" si="7"/>
        <v>4.0677966101694916E-3</v>
      </c>
    </row>
    <row r="120" spans="1:7" outlineLevel="3" x14ac:dyDescent="0.25">
      <c r="A120" s="4" t="s">
        <v>236</v>
      </c>
      <c r="B120" s="38" t="s">
        <v>237</v>
      </c>
      <c r="C120" s="47">
        <v>0.06</v>
      </c>
      <c r="D120" s="12">
        <f t="shared" si="6"/>
        <v>4.0677966101694916E-3</v>
      </c>
      <c r="E120" s="53">
        <f t="shared" si="4"/>
        <v>1.9999999999999997E-2</v>
      </c>
      <c r="F120" s="25"/>
      <c r="G120" s="66">
        <f t="shared" si="7"/>
        <v>4.0677966101694916E-3</v>
      </c>
    </row>
    <row r="121" spans="1:7" ht="37.5" outlineLevel="3" x14ac:dyDescent="0.25">
      <c r="A121" s="4" t="s">
        <v>238</v>
      </c>
      <c r="B121" s="38" t="s">
        <v>239</v>
      </c>
      <c r="C121" s="47">
        <v>0.06</v>
      </c>
      <c r="D121" s="12">
        <f t="shared" si="6"/>
        <v>4.0677966101694916E-3</v>
      </c>
      <c r="E121" s="53">
        <f t="shared" si="4"/>
        <v>1.9999999999999997E-2</v>
      </c>
      <c r="F121" s="25"/>
      <c r="G121" s="66">
        <f t="shared" si="7"/>
        <v>4.0677966101694916E-3</v>
      </c>
    </row>
    <row r="122" spans="1:7" outlineLevel="3" x14ac:dyDescent="0.25">
      <c r="A122" s="4" t="s">
        <v>240</v>
      </c>
      <c r="B122" s="38" t="s">
        <v>241</v>
      </c>
      <c r="C122" s="47">
        <v>0.05</v>
      </c>
      <c r="D122" s="12">
        <f t="shared" si="6"/>
        <v>3.3898305084745766E-3</v>
      </c>
      <c r="E122" s="53">
        <f t="shared" si="4"/>
        <v>1.6666666666666666E-2</v>
      </c>
      <c r="F122" s="25"/>
      <c r="G122" s="66">
        <f t="shared" si="7"/>
        <v>3.3898305084745766E-3</v>
      </c>
    </row>
    <row r="123" spans="1:7" outlineLevel="3" x14ac:dyDescent="0.25">
      <c r="A123" s="4" t="s">
        <v>242</v>
      </c>
      <c r="B123" s="38" t="s">
        <v>243</v>
      </c>
      <c r="C123" s="47">
        <v>0.06</v>
      </c>
      <c r="D123" s="12">
        <f t="shared" si="6"/>
        <v>4.0677966101694916E-3</v>
      </c>
      <c r="E123" s="53">
        <f t="shared" si="4"/>
        <v>1.9999999999999997E-2</v>
      </c>
      <c r="F123" s="25"/>
      <c r="G123" s="66">
        <f t="shared" si="7"/>
        <v>4.0677966101694916E-3</v>
      </c>
    </row>
    <row r="124" spans="1:7" outlineLevel="3" x14ac:dyDescent="0.25">
      <c r="A124" s="4" t="s">
        <v>244</v>
      </c>
      <c r="B124" s="38" t="s">
        <v>245</v>
      </c>
      <c r="C124" s="47">
        <v>0.08</v>
      </c>
      <c r="D124" s="12">
        <f t="shared" si="6"/>
        <v>5.4237288135593224E-3</v>
      </c>
      <c r="E124" s="53">
        <f t="shared" si="4"/>
        <v>2.6666666666666665E-2</v>
      </c>
      <c r="F124" s="25"/>
      <c r="G124" s="66">
        <f t="shared" si="7"/>
        <v>5.4237288135593224E-3</v>
      </c>
    </row>
    <row r="125" spans="1:7" outlineLevel="3" x14ac:dyDescent="0.25">
      <c r="A125" s="4" t="s">
        <v>246</v>
      </c>
      <c r="B125" s="38" t="s">
        <v>247</v>
      </c>
      <c r="C125" s="47">
        <v>0.08</v>
      </c>
      <c r="D125" s="12">
        <f t="shared" si="6"/>
        <v>5.4237288135593224E-3</v>
      </c>
      <c r="E125" s="53">
        <f t="shared" si="4"/>
        <v>2.6666666666666665E-2</v>
      </c>
      <c r="F125" s="25"/>
      <c r="G125" s="66">
        <f t="shared" si="7"/>
        <v>5.4237288135593224E-3</v>
      </c>
    </row>
    <row r="126" spans="1:7" outlineLevel="3" x14ac:dyDescent="0.25">
      <c r="A126" s="4" t="s">
        <v>248</v>
      </c>
      <c r="B126" s="38" t="s">
        <v>249</v>
      </c>
      <c r="C126" s="47">
        <v>0.08</v>
      </c>
      <c r="D126" s="12">
        <f t="shared" si="6"/>
        <v>5.4237288135593224E-3</v>
      </c>
      <c r="E126" s="53">
        <f t="shared" si="4"/>
        <v>2.6666666666666665E-2</v>
      </c>
      <c r="F126" s="25"/>
      <c r="G126" s="66">
        <f t="shared" si="7"/>
        <v>5.4237288135593224E-3</v>
      </c>
    </row>
    <row r="127" spans="1:7" outlineLevel="3" x14ac:dyDescent="0.25">
      <c r="A127" s="4" t="s">
        <v>250</v>
      </c>
      <c r="B127" s="38" t="s">
        <v>251</v>
      </c>
      <c r="C127" s="47">
        <v>0.13</v>
      </c>
      <c r="D127" s="12">
        <f t="shared" si="6"/>
        <v>8.8135593220338981E-3</v>
      </c>
      <c r="E127" s="53">
        <f t="shared" si="4"/>
        <v>4.3333333333333328E-2</v>
      </c>
      <c r="F127" s="25"/>
      <c r="G127" s="66">
        <f t="shared" si="7"/>
        <v>8.8135593220338981E-3</v>
      </c>
    </row>
    <row r="128" spans="1:7" outlineLevel="3" x14ac:dyDescent="0.25">
      <c r="A128" s="4" t="s">
        <v>252</v>
      </c>
      <c r="B128" s="38" t="s">
        <v>253</v>
      </c>
      <c r="C128" s="47">
        <v>0.13</v>
      </c>
      <c r="D128" s="12">
        <f t="shared" si="6"/>
        <v>8.8135593220338981E-3</v>
      </c>
      <c r="E128" s="53">
        <f t="shared" si="4"/>
        <v>4.3333333333333328E-2</v>
      </c>
      <c r="F128" s="25"/>
      <c r="G128" s="66">
        <f t="shared" si="7"/>
        <v>8.8135593220338981E-3</v>
      </c>
    </row>
    <row r="129" spans="1:7" outlineLevel="3" x14ac:dyDescent="0.25">
      <c r="A129" s="4" t="s">
        <v>254</v>
      </c>
      <c r="B129" s="38" t="s">
        <v>255</v>
      </c>
      <c r="C129" s="47">
        <v>0.13</v>
      </c>
      <c r="D129" s="12">
        <f t="shared" si="6"/>
        <v>8.8135593220338981E-3</v>
      </c>
      <c r="E129" s="53">
        <f t="shared" si="4"/>
        <v>4.3333333333333328E-2</v>
      </c>
      <c r="F129" s="25"/>
      <c r="G129" s="66">
        <f t="shared" si="7"/>
        <v>8.8135593220338981E-3</v>
      </c>
    </row>
    <row r="130" spans="1:7" outlineLevel="3" x14ac:dyDescent="0.25">
      <c r="A130" s="4" t="s">
        <v>256</v>
      </c>
      <c r="B130" s="38" t="s">
        <v>257</v>
      </c>
      <c r="C130" s="47">
        <v>0.13</v>
      </c>
      <c r="D130" s="12">
        <f t="shared" si="6"/>
        <v>8.8135593220338981E-3</v>
      </c>
      <c r="E130" s="53">
        <f t="shared" si="4"/>
        <v>4.3333333333333328E-2</v>
      </c>
      <c r="F130" s="25"/>
      <c r="G130" s="66">
        <f t="shared" si="7"/>
        <v>8.8135593220338981E-3</v>
      </c>
    </row>
    <row r="131" spans="1:7" outlineLevel="3" x14ac:dyDescent="0.25">
      <c r="A131" s="4" t="s">
        <v>258</v>
      </c>
      <c r="B131" s="38" t="s">
        <v>259</v>
      </c>
      <c r="C131" s="47">
        <v>0.13</v>
      </c>
      <c r="D131" s="12">
        <f t="shared" si="6"/>
        <v>8.8135593220338981E-3</v>
      </c>
      <c r="E131" s="53">
        <f t="shared" si="4"/>
        <v>4.3333333333333328E-2</v>
      </c>
      <c r="F131" s="25"/>
      <c r="G131" s="66">
        <f t="shared" si="7"/>
        <v>8.8135593220338981E-3</v>
      </c>
    </row>
    <row r="132" spans="1:7" outlineLevel="3" x14ac:dyDescent="0.25">
      <c r="A132" s="4" t="s">
        <v>260</v>
      </c>
      <c r="B132" s="38" t="s">
        <v>261</v>
      </c>
      <c r="C132" s="47">
        <v>0.13</v>
      </c>
      <c r="D132" s="12">
        <f t="shared" si="6"/>
        <v>8.8135593220338981E-3</v>
      </c>
      <c r="E132" s="53">
        <f t="shared" si="4"/>
        <v>4.3333333333333328E-2</v>
      </c>
      <c r="F132" s="25"/>
      <c r="G132" s="66">
        <f t="shared" si="7"/>
        <v>8.8135593220338981E-3</v>
      </c>
    </row>
    <row r="133" spans="1:7" outlineLevel="3" x14ac:dyDescent="0.25">
      <c r="A133" s="4" t="s">
        <v>262</v>
      </c>
      <c r="B133" s="38" t="s">
        <v>263</v>
      </c>
      <c r="C133" s="47">
        <v>0.13</v>
      </c>
      <c r="D133" s="12">
        <f t="shared" si="6"/>
        <v>8.8135593220338981E-3</v>
      </c>
      <c r="E133" s="53">
        <f t="shared" si="4"/>
        <v>4.3333333333333328E-2</v>
      </c>
      <c r="F133" s="25"/>
      <c r="G133" s="66">
        <f t="shared" si="7"/>
        <v>8.8135593220338981E-3</v>
      </c>
    </row>
    <row r="134" spans="1:7" outlineLevel="3" x14ac:dyDescent="0.25">
      <c r="A134" s="4" t="s">
        <v>264</v>
      </c>
      <c r="B134" s="38" t="s">
        <v>265</v>
      </c>
      <c r="C134" s="47">
        <v>0.13</v>
      </c>
      <c r="D134" s="12">
        <f t="shared" si="6"/>
        <v>8.8135593220338981E-3</v>
      </c>
      <c r="E134" s="53">
        <f t="shared" ref="E134:E182" si="8">G134*$E$4</f>
        <v>4.3333333333333328E-2</v>
      </c>
      <c r="F134" s="25"/>
      <c r="G134" s="66">
        <f t="shared" ref="G134:G165" si="9">C134/$C$4</f>
        <v>8.8135593220338981E-3</v>
      </c>
    </row>
    <row r="135" spans="1:7" outlineLevel="3" x14ac:dyDescent="0.25">
      <c r="A135" s="4" t="s">
        <v>266</v>
      </c>
      <c r="B135" s="38" t="s">
        <v>267</v>
      </c>
      <c r="C135" s="47">
        <v>0.13</v>
      </c>
      <c r="D135" s="12">
        <f t="shared" ref="D135:D182" si="10">C135/$C$4</f>
        <v>8.8135593220338981E-3</v>
      </c>
      <c r="E135" s="53">
        <f t="shared" si="8"/>
        <v>4.3333333333333328E-2</v>
      </c>
      <c r="F135" s="25"/>
      <c r="G135" s="66">
        <f t="shared" si="9"/>
        <v>8.8135593220338981E-3</v>
      </c>
    </row>
    <row r="136" spans="1:7" outlineLevel="3" x14ac:dyDescent="0.25">
      <c r="A136" s="4" t="s">
        <v>268</v>
      </c>
      <c r="B136" s="38" t="s">
        <v>269</v>
      </c>
      <c r="C136" s="47">
        <v>0.13</v>
      </c>
      <c r="D136" s="12">
        <f t="shared" si="10"/>
        <v>8.8135593220338981E-3</v>
      </c>
      <c r="E136" s="53">
        <f t="shared" si="8"/>
        <v>4.3333333333333328E-2</v>
      </c>
      <c r="F136" s="25"/>
      <c r="G136" s="66">
        <f t="shared" si="9"/>
        <v>8.8135593220338981E-3</v>
      </c>
    </row>
    <row r="137" spans="1:7" outlineLevel="3" x14ac:dyDescent="0.25">
      <c r="A137" s="4" t="s">
        <v>270</v>
      </c>
      <c r="B137" s="38" t="s">
        <v>271</v>
      </c>
      <c r="C137" s="47">
        <v>0.15</v>
      </c>
      <c r="D137" s="12">
        <f t="shared" si="10"/>
        <v>1.0169491525423728E-2</v>
      </c>
      <c r="E137" s="53">
        <f t="shared" si="8"/>
        <v>4.9999999999999989E-2</v>
      </c>
      <c r="F137" s="25"/>
      <c r="G137" s="66">
        <f t="shared" si="9"/>
        <v>1.0169491525423728E-2</v>
      </c>
    </row>
    <row r="138" spans="1:7" outlineLevel="3" x14ac:dyDescent="0.25">
      <c r="A138" s="4" t="s">
        <v>272</v>
      </c>
      <c r="B138" s="38" t="s">
        <v>273</v>
      </c>
      <c r="C138" s="47">
        <v>0.16</v>
      </c>
      <c r="D138" s="12">
        <f t="shared" si="10"/>
        <v>1.0847457627118645E-2</v>
      </c>
      <c r="E138" s="53">
        <f t="shared" si="8"/>
        <v>5.333333333333333E-2</v>
      </c>
      <c r="F138" s="25"/>
      <c r="G138" s="66">
        <f t="shared" si="9"/>
        <v>1.0847457627118645E-2</v>
      </c>
    </row>
    <row r="139" spans="1:7" outlineLevel="3" x14ac:dyDescent="0.25">
      <c r="A139" s="4" t="s">
        <v>274</v>
      </c>
      <c r="B139" s="38" t="s">
        <v>275</v>
      </c>
      <c r="C139" s="47">
        <v>0.1</v>
      </c>
      <c r="D139" s="12">
        <f t="shared" si="10"/>
        <v>6.7796610169491532E-3</v>
      </c>
      <c r="E139" s="53">
        <f t="shared" si="8"/>
        <v>3.3333333333333333E-2</v>
      </c>
      <c r="F139" s="25"/>
      <c r="G139" s="66">
        <f t="shared" si="9"/>
        <v>6.7796610169491532E-3</v>
      </c>
    </row>
    <row r="140" spans="1:7" outlineLevel="3" x14ac:dyDescent="0.25">
      <c r="A140" s="4" t="s">
        <v>276</v>
      </c>
      <c r="B140" s="38" t="s">
        <v>277</v>
      </c>
      <c r="C140" s="47">
        <v>0.14000000000000001</v>
      </c>
      <c r="D140" s="12">
        <f t="shared" si="10"/>
        <v>9.4915254237288148E-3</v>
      </c>
      <c r="E140" s="53">
        <f t="shared" si="8"/>
        <v>4.6666666666666669E-2</v>
      </c>
      <c r="F140" s="25"/>
      <c r="G140" s="66">
        <f t="shared" si="9"/>
        <v>9.4915254237288148E-3</v>
      </c>
    </row>
    <row r="141" spans="1:7" outlineLevel="3" x14ac:dyDescent="0.25">
      <c r="A141" s="4" t="s">
        <v>278</v>
      </c>
      <c r="B141" s="38" t="s">
        <v>279</v>
      </c>
      <c r="C141" s="47">
        <v>0.14000000000000001</v>
      </c>
      <c r="D141" s="12">
        <f t="shared" si="10"/>
        <v>9.4915254237288148E-3</v>
      </c>
      <c r="E141" s="53">
        <f t="shared" si="8"/>
        <v>4.6666666666666669E-2</v>
      </c>
      <c r="F141" s="25"/>
      <c r="G141" s="66">
        <f t="shared" si="9"/>
        <v>9.4915254237288148E-3</v>
      </c>
    </row>
    <row r="142" spans="1:7" outlineLevel="3" x14ac:dyDescent="0.25">
      <c r="A142" s="4" t="s">
        <v>280</v>
      </c>
      <c r="B142" s="38" t="s">
        <v>281</v>
      </c>
      <c r="C142" s="47">
        <v>0.14000000000000001</v>
      </c>
      <c r="D142" s="12">
        <f t="shared" si="10"/>
        <v>9.4915254237288148E-3</v>
      </c>
      <c r="E142" s="53">
        <f t="shared" si="8"/>
        <v>4.6666666666666669E-2</v>
      </c>
      <c r="F142" s="25"/>
      <c r="G142" s="66">
        <f t="shared" si="9"/>
        <v>9.4915254237288148E-3</v>
      </c>
    </row>
    <row r="143" spans="1:7" outlineLevel="3" x14ac:dyDescent="0.25">
      <c r="A143" s="4" t="s">
        <v>282</v>
      </c>
      <c r="B143" s="38" t="s">
        <v>283</v>
      </c>
      <c r="C143" s="47">
        <v>0.1</v>
      </c>
      <c r="D143" s="12">
        <f t="shared" si="10"/>
        <v>6.7796610169491532E-3</v>
      </c>
      <c r="E143" s="53">
        <f t="shared" si="8"/>
        <v>3.3333333333333333E-2</v>
      </c>
      <c r="F143" s="25"/>
      <c r="G143" s="66">
        <f t="shared" si="9"/>
        <v>6.7796610169491532E-3</v>
      </c>
    </row>
    <row r="144" spans="1:7" outlineLevel="3" x14ac:dyDescent="0.25">
      <c r="A144" s="4" t="s">
        <v>284</v>
      </c>
      <c r="B144" s="38" t="s">
        <v>285</v>
      </c>
      <c r="C144" s="47">
        <v>0.1</v>
      </c>
      <c r="D144" s="12">
        <f t="shared" si="10"/>
        <v>6.7796610169491532E-3</v>
      </c>
      <c r="E144" s="53">
        <f t="shared" si="8"/>
        <v>3.3333333333333333E-2</v>
      </c>
      <c r="F144" s="25"/>
      <c r="G144" s="66">
        <f t="shared" si="9"/>
        <v>6.7796610169491532E-3</v>
      </c>
    </row>
    <row r="145" spans="1:7" outlineLevel="3" x14ac:dyDescent="0.25">
      <c r="A145" s="4" t="s">
        <v>286</v>
      </c>
      <c r="B145" s="38" t="s">
        <v>287</v>
      </c>
      <c r="C145" s="47">
        <v>0.1</v>
      </c>
      <c r="D145" s="12">
        <f t="shared" si="10"/>
        <v>6.7796610169491532E-3</v>
      </c>
      <c r="E145" s="53">
        <f t="shared" si="8"/>
        <v>3.3333333333333333E-2</v>
      </c>
      <c r="F145" s="25"/>
      <c r="G145" s="66">
        <f t="shared" si="9"/>
        <v>6.7796610169491532E-3</v>
      </c>
    </row>
    <row r="146" spans="1:7" outlineLevel="3" x14ac:dyDescent="0.25">
      <c r="A146" s="4" t="s">
        <v>288</v>
      </c>
      <c r="B146" s="38" t="s">
        <v>289</v>
      </c>
      <c r="C146" s="47">
        <v>0.1</v>
      </c>
      <c r="D146" s="12">
        <f t="shared" si="10"/>
        <v>6.7796610169491532E-3</v>
      </c>
      <c r="E146" s="53">
        <f t="shared" si="8"/>
        <v>3.3333333333333333E-2</v>
      </c>
      <c r="F146" s="25"/>
      <c r="G146" s="66">
        <f t="shared" si="9"/>
        <v>6.7796610169491532E-3</v>
      </c>
    </row>
    <row r="147" spans="1:7" outlineLevel="3" x14ac:dyDescent="0.25">
      <c r="A147" s="4" t="s">
        <v>290</v>
      </c>
      <c r="B147" s="38" t="s">
        <v>291</v>
      </c>
      <c r="C147" s="47">
        <v>0.1</v>
      </c>
      <c r="D147" s="12">
        <f t="shared" si="10"/>
        <v>6.7796610169491532E-3</v>
      </c>
      <c r="E147" s="53">
        <f t="shared" si="8"/>
        <v>3.3333333333333333E-2</v>
      </c>
      <c r="F147" s="25"/>
      <c r="G147" s="66">
        <f t="shared" si="9"/>
        <v>6.7796610169491532E-3</v>
      </c>
    </row>
    <row r="148" spans="1:7" outlineLevel="3" x14ac:dyDescent="0.25">
      <c r="A148" s="4" t="s">
        <v>292</v>
      </c>
      <c r="B148" s="38" t="s">
        <v>293</v>
      </c>
      <c r="C148" s="47">
        <v>0.1</v>
      </c>
      <c r="D148" s="12">
        <f t="shared" si="10"/>
        <v>6.7796610169491532E-3</v>
      </c>
      <c r="E148" s="53">
        <f t="shared" si="8"/>
        <v>3.3333333333333333E-2</v>
      </c>
      <c r="F148" s="25"/>
      <c r="G148" s="66">
        <f t="shared" si="9"/>
        <v>6.7796610169491532E-3</v>
      </c>
    </row>
    <row r="149" spans="1:7" outlineLevel="3" x14ac:dyDescent="0.25">
      <c r="A149" s="4" t="s">
        <v>294</v>
      </c>
      <c r="B149" s="38" t="s">
        <v>295</v>
      </c>
      <c r="C149" s="47">
        <v>0.1</v>
      </c>
      <c r="D149" s="12">
        <f t="shared" si="10"/>
        <v>6.7796610169491532E-3</v>
      </c>
      <c r="E149" s="53">
        <f t="shared" si="8"/>
        <v>3.3333333333333333E-2</v>
      </c>
      <c r="F149" s="25"/>
      <c r="G149" s="66">
        <f t="shared" si="9"/>
        <v>6.7796610169491532E-3</v>
      </c>
    </row>
    <row r="150" spans="1:7" outlineLevel="3" x14ac:dyDescent="0.25">
      <c r="A150" s="4" t="s">
        <v>296</v>
      </c>
      <c r="B150" s="38" t="s">
        <v>297</v>
      </c>
      <c r="C150" s="47">
        <v>0.1</v>
      </c>
      <c r="D150" s="12">
        <f t="shared" si="10"/>
        <v>6.7796610169491532E-3</v>
      </c>
      <c r="E150" s="53">
        <f t="shared" si="8"/>
        <v>3.3333333333333333E-2</v>
      </c>
      <c r="F150" s="25"/>
      <c r="G150" s="66">
        <f t="shared" si="9"/>
        <v>6.7796610169491532E-3</v>
      </c>
    </row>
    <row r="151" spans="1:7" outlineLevel="3" x14ac:dyDescent="0.25">
      <c r="A151" s="4" t="s">
        <v>298</v>
      </c>
      <c r="B151" s="38" t="s">
        <v>299</v>
      </c>
      <c r="C151" s="47">
        <v>0.1</v>
      </c>
      <c r="D151" s="12">
        <f t="shared" si="10"/>
        <v>6.7796610169491532E-3</v>
      </c>
      <c r="E151" s="53">
        <f t="shared" si="8"/>
        <v>3.3333333333333333E-2</v>
      </c>
      <c r="F151" s="25"/>
      <c r="G151" s="66">
        <f t="shared" si="9"/>
        <v>6.7796610169491532E-3</v>
      </c>
    </row>
    <row r="152" spans="1:7" outlineLevel="3" x14ac:dyDescent="0.25">
      <c r="A152" s="4" t="s">
        <v>300</v>
      </c>
      <c r="B152" s="38" t="s">
        <v>301</v>
      </c>
      <c r="C152" s="47">
        <v>0.1</v>
      </c>
      <c r="D152" s="12">
        <f t="shared" si="10"/>
        <v>6.7796610169491532E-3</v>
      </c>
      <c r="E152" s="53">
        <f t="shared" si="8"/>
        <v>3.3333333333333333E-2</v>
      </c>
      <c r="F152" s="25"/>
      <c r="G152" s="66">
        <f t="shared" si="9"/>
        <v>6.7796610169491532E-3</v>
      </c>
    </row>
    <row r="153" spans="1:7" outlineLevel="3" x14ac:dyDescent="0.25">
      <c r="A153" s="4" t="s">
        <v>302</v>
      </c>
      <c r="B153" s="38" t="s">
        <v>303</v>
      </c>
      <c r="C153" s="47">
        <v>0.1</v>
      </c>
      <c r="D153" s="12">
        <f t="shared" si="10"/>
        <v>6.7796610169491532E-3</v>
      </c>
      <c r="E153" s="53">
        <f t="shared" si="8"/>
        <v>3.3333333333333333E-2</v>
      </c>
      <c r="F153" s="25"/>
      <c r="G153" s="66">
        <f t="shared" si="9"/>
        <v>6.7796610169491532E-3</v>
      </c>
    </row>
    <row r="154" spans="1:7" outlineLevel="3" x14ac:dyDescent="0.25">
      <c r="A154" s="4" t="s">
        <v>304</v>
      </c>
      <c r="B154" s="38" t="s">
        <v>305</v>
      </c>
      <c r="C154" s="47">
        <v>0.1</v>
      </c>
      <c r="D154" s="12">
        <f t="shared" si="10"/>
        <v>6.7796610169491532E-3</v>
      </c>
      <c r="E154" s="53">
        <f t="shared" si="8"/>
        <v>3.3333333333333333E-2</v>
      </c>
      <c r="F154" s="25"/>
      <c r="G154" s="66">
        <f t="shared" si="9"/>
        <v>6.7796610169491532E-3</v>
      </c>
    </row>
    <row r="155" spans="1:7" outlineLevel="3" x14ac:dyDescent="0.25">
      <c r="A155" s="4" t="s">
        <v>306</v>
      </c>
      <c r="B155" s="38" t="s">
        <v>307</v>
      </c>
      <c r="C155" s="47">
        <v>0.1</v>
      </c>
      <c r="D155" s="12">
        <f t="shared" si="10"/>
        <v>6.7796610169491532E-3</v>
      </c>
      <c r="E155" s="53">
        <f t="shared" si="8"/>
        <v>3.3333333333333333E-2</v>
      </c>
      <c r="F155" s="25"/>
      <c r="G155" s="66">
        <f t="shared" si="9"/>
        <v>6.7796610169491532E-3</v>
      </c>
    </row>
    <row r="156" spans="1:7" outlineLevel="3" x14ac:dyDescent="0.25">
      <c r="A156" s="4" t="s">
        <v>308</v>
      </c>
      <c r="B156" s="38" t="s">
        <v>309</v>
      </c>
      <c r="C156" s="47">
        <v>0.1</v>
      </c>
      <c r="D156" s="12">
        <f t="shared" si="10"/>
        <v>6.7796610169491532E-3</v>
      </c>
      <c r="E156" s="53">
        <f t="shared" si="8"/>
        <v>3.3333333333333333E-2</v>
      </c>
      <c r="F156" s="25"/>
      <c r="G156" s="66">
        <f t="shared" si="9"/>
        <v>6.7796610169491532E-3</v>
      </c>
    </row>
    <row r="157" spans="1:7" outlineLevel="3" x14ac:dyDescent="0.25">
      <c r="A157" s="4" t="s">
        <v>310</v>
      </c>
      <c r="B157" s="38" t="s">
        <v>311</v>
      </c>
      <c r="C157" s="47">
        <v>0.1</v>
      </c>
      <c r="D157" s="12">
        <f t="shared" si="10"/>
        <v>6.7796610169491532E-3</v>
      </c>
      <c r="E157" s="53">
        <f t="shared" si="8"/>
        <v>3.3333333333333333E-2</v>
      </c>
      <c r="F157" s="25"/>
      <c r="G157" s="66">
        <f t="shared" si="9"/>
        <v>6.7796610169491532E-3</v>
      </c>
    </row>
    <row r="158" spans="1:7" outlineLevel="3" x14ac:dyDescent="0.25">
      <c r="A158" s="4" t="s">
        <v>312</v>
      </c>
      <c r="B158" s="38" t="s">
        <v>313</v>
      </c>
      <c r="C158" s="47">
        <v>0.1</v>
      </c>
      <c r="D158" s="12">
        <f t="shared" si="10"/>
        <v>6.7796610169491532E-3</v>
      </c>
      <c r="E158" s="53">
        <f t="shared" si="8"/>
        <v>3.3333333333333333E-2</v>
      </c>
      <c r="F158" s="25"/>
      <c r="G158" s="66">
        <f t="shared" si="9"/>
        <v>6.7796610169491532E-3</v>
      </c>
    </row>
    <row r="159" spans="1:7" outlineLevel="3" x14ac:dyDescent="0.25">
      <c r="A159" s="4" t="s">
        <v>314</v>
      </c>
      <c r="B159" s="38" t="s">
        <v>315</v>
      </c>
      <c r="C159" s="47">
        <v>0.1</v>
      </c>
      <c r="D159" s="12">
        <f t="shared" si="10"/>
        <v>6.7796610169491532E-3</v>
      </c>
      <c r="E159" s="53">
        <f t="shared" si="8"/>
        <v>3.3333333333333333E-2</v>
      </c>
      <c r="F159" s="25"/>
      <c r="G159" s="66">
        <f t="shared" si="9"/>
        <v>6.7796610169491532E-3</v>
      </c>
    </row>
    <row r="160" spans="1:7" outlineLevel="3" x14ac:dyDescent="0.25">
      <c r="A160" s="4" t="s">
        <v>316</v>
      </c>
      <c r="B160" s="38" t="s">
        <v>317</v>
      </c>
      <c r="C160" s="47">
        <v>0.1</v>
      </c>
      <c r="D160" s="12">
        <f t="shared" si="10"/>
        <v>6.7796610169491532E-3</v>
      </c>
      <c r="E160" s="53">
        <f t="shared" si="8"/>
        <v>3.3333333333333333E-2</v>
      </c>
      <c r="F160" s="25"/>
      <c r="G160" s="66">
        <f t="shared" si="9"/>
        <v>6.7796610169491532E-3</v>
      </c>
    </row>
    <row r="161" spans="1:7" outlineLevel="3" x14ac:dyDescent="0.25">
      <c r="A161" s="4" t="s">
        <v>318</v>
      </c>
      <c r="B161" s="38" t="s">
        <v>319</v>
      </c>
      <c r="C161" s="47">
        <v>0.1</v>
      </c>
      <c r="D161" s="12">
        <f t="shared" si="10"/>
        <v>6.7796610169491532E-3</v>
      </c>
      <c r="E161" s="53">
        <f t="shared" si="8"/>
        <v>3.3333333333333333E-2</v>
      </c>
      <c r="F161" s="25"/>
      <c r="G161" s="66">
        <f t="shared" si="9"/>
        <v>6.7796610169491532E-3</v>
      </c>
    </row>
    <row r="162" spans="1:7" outlineLevel="3" x14ac:dyDescent="0.25">
      <c r="A162" s="4" t="s">
        <v>320</v>
      </c>
      <c r="B162" s="38" t="s">
        <v>321</v>
      </c>
      <c r="C162" s="47">
        <v>0.1</v>
      </c>
      <c r="D162" s="12">
        <f t="shared" si="10"/>
        <v>6.7796610169491532E-3</v>
      </c>
      <c r="E162" s="53">
        <f t="shared" si="8"/>
        <v>3.3333333333333333E-2</v>
      </c>
      <c r="F162" s="25"/>
      <c r="G162" s="66">
        <f t="shared" si="9"/>
        <v>6.7796610169491532E-3</v>
      </c>
    </row>
    <row r="163" spans="1:7" outlineLevel="3" x14ac:dyDescent="0.25">
      <c r="A163" s="4" t="s">
        <v>322</v>
      </c>
      <c r="B163" s="38" t="s">
        <v>323</v>
      </c>
      <c r="C163" s="47">
        <v>0.1</v>
      </c>
      <c r="D163" s="12">
        <f t="shared" si="10"/>
        <v>6.7796610169491532E-3</v>
      </c>
      <c r="E163" s="53">
        <f t="shared" si="8"/>
        <v>3.3333333333333333E-2</v>
      </c>
      <c r="F163" s="25"/>
      <c r="G163" s="66">
        <f t="shared" si="9"/>
        <v>6.7796610169491532E-3</v>
      </c>
    </row>
    <row r="164" spans="1:7" outlineLevel="3" x14ac:dyDescent="0.25">
      <c r="A164" s="4" t="s">
        <v>324</v>
      </c>
      <c r="B164" s="38" t="s">
        <v>325</v>
      </c>
      <c r="C164" s="47">
        <v>0.1</v>
      </c>
      <c r="D164" s="12">
        <f t="shared" si="10"/>
        <v>6.7796610169491532E-3</v>
      </c>
      <c r="E164" s="53">
        <f t="shared" si="8"/>
        <v>3.3333333333333333E-2</v>
      </c>
      <c r="F164" s="25"/>
      <c r="G164" s="66">
        <f t="shared" si="9"/>
        <v>6.7796610169491532E-3</v>
      </c>
    </row>
    <row r="165" spans="1:7" outlineLevel="3" x14ac:dyDescent="0.25">
      <c r="A165" s="4" t="s">
        <v>326</v>
      </c>
      <c r="B165" s="38" t="s">
        <v>327</v>
      </c>
      <c r="C165" s="47">
        <v>0.1</v>
      </c>
      <c r="D165" s="12">
        <f t="shared" si="10"/>
        <v>6.7796610169491532E-3</v>
      </c>
      <c r="E165" s="53">
        <f t="shared" si="8"/>
        <v>3.3333333333333333E-2</v>
      </c>
      <c r="F165" s="25"/>
      <c r="G165" s="66">
        <f t="shared" si="9"/>
        <v>6.7796610169491532E-3</v>
      </c>
    </row>
    <row r="166" spans="1:7" outlineLevel="3" x14ac:dyDescent="0.25">
      <c r="A166" s="4" t="s">
        <v>328</v>
      </c>
      <c r="B166" s="38" t="s">
        <v>329</v>
      </c>
      <c r="C166" s="47">
        <v>0.1</v>
      </c>
      <c r="D166" s="12">
        <f t="shared" si="10"/>
        <v>6.7796610169491532E-3</v>
      </c>
      <c r="E166" s="53">
        <f t="shared" si="8"/>
        <v>3.3333333333333333E-2</v>
      </c>
      <c r="F166" s="25"/>
      <c r="G166" s="66">
        <f t="shared" ref="G166:G182" si="11">C166/$C$4</f>
        <v>6.7796610169491532E-3</v>
      </c>
    </row>
    <row r="167" spans="1:7" outlineLevel="3" x14ac:dyDescent="0.25">
      <c r="A167" s="4" t="s">
        <v>330</v>
      </c>
      <c r="B167" s="38" t="s">
        <v>331</v>
      </c>
      <c r="C167" s="47">
        <v>0.1</v>
      </c>
      <c r="D167" s="12">
        <f t="shared" si="10"/>
        <v>6.7796610169491532E-3</v>
      </c>
      <c r="E167" s="53">
        <f t="shared" si="8"/>
        <v>3.3333333333333333E-2</v>
      </c>
      <c r="F167" s="25"/>
      <c r="G167" s="66">
        <f t="shared" si="11"/>
        <v>6.7796610169491532E-3</v>
      </c>
    </row>
    <row r="168" spans="1:7" outlineLevel="3" x14ac:dyDescent="0.25">
      <c r="A168" s="4" t="s">
        <v>332</v>
      </c>
      <c r="B168" s="38" t="s">
        <v>333</v>
      </c>
      <c r="C168" s="47">
        <v>0.1</v>
      </c>
      <c r="D168" s="12">
        <f t="shared" si="10"/>
        <v>6.7796610169491532E-3</v>
      </c>
      <c r="E168" s="53">
        <f t="shared" si="8"/>
        <v>3.3333333333333333E-2</v>
      </c>
      <c r="F168" s="25"/>
      <c r="G168" s="66">
        <f t="shared" si="11"/>
        <v>6.7796610169491532E-3</v>
      </c>
    </row>
    <row r="169" spans="1:7" outlineLevel="3" x14ac:dyDescent="0.25">
      <c r="A169" s="4" t="s">
        <v>334</v>
      </c>
      <c r="B169" s="38" t="s">
        <v>335</v>
      </c>
      <c r="C169" s="47">
        <v>0.1</v>
      </c>
      <c r="D169" s="12">
        <f t="shared" si="10"/>
        <v>6.7796610169491532E-3</v>
      </c>
      <c r="E169" s="53">
        <f t="shared" si="8"/>
        <v>3.3333333333333333E-2</v>
      </c>
      <c r="F169" s="25"/>
      <c r="G169" s="66">
        <f t="shared" si="11"/>
        <v>6.7796610169491532E-3</v>
      </c>
    </row>
    <row r="170" spans="1:7" outlineLevel="3" x14ac:dyDescent="0.25">
      <c r="A170" s="4" t="s">
        <v>336</v>
      </c>
      <c r="B170" s="38" t="s">
        <v>337</v>
      </c>
      <c r="C170" s="47">
        <v>0.1</v>
      </c>
      <c r="D170" s="12">
        <f t="shared" si="10"/>
        <v>6.7796610169491532E-3</v>
      </c>
      <c r="E170" s="53">
        <f t="shared" si="8"/>
        <v>3.3333333333333333E-2</v>
      </c>
      <c r="F170" s="25"/>
      <c r="G170" s="66">
        <f t="shared" si="11"/>
        <v>6.7796610169491532E-3</v>
      </c>
    </row>
    <row r="171" spans="1:7" outlineLevel="3" x14ac:dyDescent="0.25">
      <c r="A171" s="4" t="s">
        <v>338</v>
      </c>
      <c r="B171" s="38" t="s">
        <v>339</v>
      </c>
      <c r="C171" s="47">
        <v>0.1</v>
      </c>
      <c r="D171" s="12">
        <f t="shared" si="10"/>
        <v>6.7796610169491532E-3</v>
      </c>
      <c r="E171" s="53">
        <f t="shared" si="8"/>
        <v>3.3333333333333333E-2</v>
      </c>
      <c r="F171" s="25"/>
      <c r="G171" s="66">
        <f t="shared" si="11"/>
        <v>6.7796610169491532E-3</v>
      </c>
    </row>
    <row r="172" spans="1:7" outlineLevel="3" x14ac:dyDescent="0.25">
      <c r="A172" s="4" t="s">
        <v>340</v>
      </c>
      <c r="B172" s="38" t="s">
        <v>341</v>
      </c>
      <c r="C172" s="47">
        <v>0.1</v>
      </c>
      <c r="D172" s="12">
        <f t="shared" si="10"/>
        <v>6.7796610169491532E-3</v>
      </c>
      <c r="E172" s="53">
        <f t="shared" si="8"/>
        <v>3.3333333333333333E-2</v>
      </c>
      <c r="F172" s="25"/>
      <c r="G172" s="66">
        <f t="shared" si="11"/>
        <v>6.7796610169491532E-3</v>
      </c>
    </row>
    <row r="173" spans="1:7" outlineLevel="3" x14ac:dyDescent="0.25">
      <c r="A173" s="4" t="s">
        <v>342</v>
      </c>
      <c r="B173" s="38" t="s">
        <v>343</v>
      </c>
      <c r="C173" s="47">
        <v>0.1</v>
      </c>
      <c r="D173" s="12">
        <f t="shared" si="10"/>
        <v>6.7796610169491532E-3</v>
      </c>
      <c r="E173" s="53">
        <f t="shared" si="8"/>
        <v>3.3333333333333333E-2</v>
      </c>
      <c r="F173" s="25"/>
      <c r="G173" s="66">
        <f t="shared" si="11"/>
        <v>6.7796610169491532E-3</v>
      </c>
    </row>
    <row r="174" spans="1:7" outlineLevel="3" x14ac:dyDescent="0.25">
      <c r="A174" s="4" t="s">
        <v>344</v>
      </c>
      <c r="B174" s="38" t="s">
        <v>345</v>
      </c>
      <c r="C174" s="47">
        <v>0.1</v>
      </c>
      <c r="D174" s="12">
        <f t="shared" si="10"/>
        <v>6.7796610169491532E-3</v>
      </c>
      <c r="E174" s="53">
        <f t="shared" si="8"/>
        <v>3.3333333333333333E-2</v>
      </c>
      <c r="F174" s="25"/>
      <c r="G174" s="66">
        <f t="shared" si="11"/>
        <v>6.7796610169491532E-3</v>
      </c>
    </row>
    <row r="175" spans="1:7" outlineLevel="3" x14ac:dyDescent="0.25">
      <c r="A175" s="4" t="s">
        <v>346</v>
      </c>
      <c r="B175" s="38" t="s">
        <v>347</v>
      </c>
      <c r="C175" s="47">
        <v>0.1</v>
      </c>
      <c r="D175" s="12">
        <f t="shared" si="10"/>
        <v>6.7796610169491532E-3</v>
      </c>
      <c r="E175" s="53">
        <f t="shared" si="8"/>
        <v>3.3333333333333333E-2</v>
      </c>
      <c r="F175" s="25"/>
      <c r="G175" s="66">
        <f t="shared" si="11"/>
        <v>6.7796610169491532E-3</v>
      </c>
    </row>
    <row r="176" spans="1:7" outlineLevel="3" x14ac:dyDescent="0.25">
      <c r="A176" s="4" t="s">
        <v>348</v>
      </c>
      <c r="B176" s="38" t="s">
        <v>349</v>
      </c>
      <c r="C176" s="47">
        <v>0.1</v>
      </c>
      <c r="D176" s="12">
        <f t="shared" si="10"/>
        <v>6.7796610169491532E-3</v>
      </c>
      <c r="E176" s="53">
        <f t="shared" si="8"/>
        <v>3.3333333333333333E-2</v>
      </c>
      <c r="F176" s="25"/>
      <c r="G176" s="66">
        <f t="shared" si="11"/>
        <v>6.7796610169491532E-3</v>
      </c>
    </row>
    <row r="177" spans="1:7" outlineLevel="3" x14ac:dyDescent="0.25">
      <c r="A177" s="4" t="s">
        <v>350</v>
      </c>
      <c r="B177" s="38" t="s">
        <v>351</v>
      </c>
      <c r="C177" s="47">
        <v>0.1</v>
      </c>
      <c r="D177" s="12">
        <f t="shared" si="10"/>
        <v>6.7796610169491532E-3</v>
      </c>
      <c r="E177" s="53">
        <f t="shared" si="8"/>
        <v>3.3333333333333333E-2</v>
      </c>
      <c r="F177" s="25"/>
      <c r="G177" s="66">
        <f t="shared" si="11"/>
        <v>6.7796610169491532E-3</v>
      </c>
    </row>
    <row r="178" spans="1:7" outlineLevel="3" x14ac:dyDescent="0.25">
      <c r="A178" s="4" t="s">
        <v>352</v>
      </c>
      <c r="B178" s="38" t="s">
        <v>353</v>
      </c>
      <c r="C178" s="47">
        <v>0.1</v>
      </c>
      <c r="D178" s="12">
        <f t="shared" si="10"/>
        <v>6.7796610169491532E-3</v>
      </c>
      <c r="E178" s="53">
        <f t="shared" si="8"/>
        <v>3.3333333333333333E-2</v>
      </c>
      <c r="F178" s="25"/>
      <c r="G178" s="66">
        <f t="shared" si="11"/>
        <v>6.7796610169491532E-3</v>
      </c>
    </row>
    <row r="179" spans="1:7" outlineLevel="3" x14ac:dyDescent="0.25">
      <c r="A179" s="4" t="s">
        <v>354</v>
      </c>
      <c r="B179" s="38" t="s">
        <v>355</v>
      </c>
      <c r="C179" s="47">
        <v>0.1</v>
      </c>
      <c r="D179" s="12">
        <f t="shared" si="10"/>
        <v>6.7796610169491532E-3</v>
      </c>
      <c r="E179" s="53">
        <f t="shared" si="8"/>
        <v>3.3333333333333333E-2</v>
      </c>
      <c r="F179" s="25"/>
      <c r="G179" s="66">
        <f t="shared" si="11"/>
        <v>6.7796610169491532E-3</v>
      </c>
    </row>
    <row r="180" spans="1:7" outlineLevel="3" x14ac:dyDescent="0.25">
      <c r="A180" s="4" t="s">
        <v>356</v>
      </c>
      <c r="B180" s="38" t="s">
        <v>357</v>
      </c>
      <c r="C180" s="47">
        <v>0.1</v>
      </c>
      <c r="D180" s="12">
        <f t="shared" si="10"/>
        <v>6.7796610169491532E-3</v>
      </c>
      <c r="E180" s="53">
        <f t="shared" si="8"/>
        <v>3.3333333333333333E-2</v>
      </c>
      <c r="F180" s="25"/>
      <c r="G180" s="66">
        <f t="shared" si="11"/>
        <v>6.7796610169491532E-3</v>
      </c>
    </row>
    <row r="181" spans="1:7" outlineLevel="3" x14ac:dyDescent="0.25">
      <c r="A181" s="4" t="s">
        <v>358</v>
      </c>
      <c r="B181" s="38" t="s">
        <v>359</v>
      </c>
      <c r="C181" s="47">
        <v>0.1</v>
      </c>
      <c r="D181" s="12">
        <f t="shared" si="10"/>
        <v>6.7796610169491532E-3</v>
      </c>
      <c r="E181" s="53">
        <f t="shared" si="8"/>
        <v>3.3333333333333333E-2</v>
      </c>
      <c r="F181" s="25"/>
      <c r="G181" s="66">
        <f t="shared" si="11"/>
        <v>6.7796610169491532E-3</v>
      </c>
    </row>
    <row r="182" spans="1:7" outlineLevel="3" x14ac:dyDescent="0.25">
      <c r="A182" s="4" t="s">
        <v>360</v>
      </c>
      <c r="B182" s="38" t="s">
        <v>361</v>
      </c>
      <c r="C182" s="47">
        <v>0.1</v>
      </c>
      <c r="D182" s="12">
        <f t="shared" si="10"/>
        <v>6.7796610169491532E-3</v>
      </c>
      <c r="E182" s="53">
        <f t="shared" si="8"/>
        <v>3.3333333333333333E-2</v>
      </c>
      <c r="F182" s="25"/>
      <c r="G182" s="66">
        <f t="shared" si="11"/>
        <v>6.7796610169491532E-3</v>
      </c>
    </row>
    <row r="183" spans="1:7" outlineLevel="2" x14ac:dyDescent="0.25">
      <c r="A183" s="3">
        <v>1.2</v>
      </c>
      <c r="B183" s="37" t="s">
        <v>362</v>
      </c>
      <c r="C183" s="46">
        <v>0.05</v>
      </c>
      <c r="D183" s="12">
        <f>C183/$D$3</f>
        <v>0.01</v>
      </c>
      <c r="E183" s="54">
        <f>G183*$E$3</f>
        <v>1.6666666666666666E-2</v>
      </c>
      <c r="F183" s="26"/>
      <c r="G183" s="66">
        <f>C183/$C$3</f>
        <v>3.3333333333333335E-3</v>
      </c>
    </row>
    <row r="184" spans="1:7" outlineLevel="2" x14ac:dyDescent="0.25">
      <c r="A184" s="3">
        <v>1.3</v>
      </c>
      <c r="B184" s="37" t="s">
        <v>363</v>
      </c>
      <c r="C184" s="46">
        <v>0.05</v>
      </c>
      <c r="D184" s="12">
        <f t="shared" ref="D184:D187" si="12">C184/$D$3</f>
        <v>0.01</v>
      </c>
      <c r="E184" s="54">
        <f t="shared" ref="E184:E187" si="13">G184*$E$3</f>
        <v>1.6666666666666666E-2</v>
      </c>
      <c r="F184" s="26"/>
      <c r="G184" s="66">
        <f>C184/$C$3</f>
        <v>3.3333333333333335E-3</v>
      </c>
    </row>
    <row r="185" spans="1:7" outlineLevel="2" x14ac:dyDescent="0.25">
      <c r="A185" s="3">
        <v>1.4</v>
      </c>
      <c r="B185" s="37" t="s">
        <v>364</v>
      </c>
      <c r="C185" s="46">
        <v>0.05</v>
      </c>
      <c r="D185" s="12">
        <f t="shared" si="12"/>
        <v>0.01</v>
      </c>
      <c r="E185" s="54">
        <f t="shared" si="13"/>
        <v>1.6666666666666666E-2</v>
      </c>
      <c r="F185" s="26"/>
      <c r="G185" s="66">
        <f>C185/$C$3</f>
        <v>3.3333333333333335E-3</v>
      </c>
    </row>
    <row r="186" spans="1:7" outlineLevel="2" x14ac:dyDescent="0.25">
      <c r="A186" s="3">
        <v>1.5</v>
      </c>
      <c r="B186" s="37" t="s">
        <v>365</v>
      </c>
      <c r="C186" s="46">
        <v>0.05</v>
      </c>
      <c r="D186" s="12">
        <f t="shared" si="12"/>
        <v>0.01</v>
      </c>
      <c r="E186" s="54">
        <f t="shared" si="13"/>
        <v>1.6666666666666666E-2</v>
      </c>
      <c r="F186" s="26"/>
      <c r="G186" s="66">
        <f>C186/$C$3</f>
        <v>3.3333333333333335E-3</v>
      </c>
    </row>
    <row r="187" spans="1:7" outlineLevel="2" x14ac:dyDescent="0.25">
      <c r="A187" s="3">
        <v>1.6</v>
      </c>
      <c r="B187" s="37" t="s">
        <v>366</v>
      </c>
      <c r="C187" s="46">
        <v>0.05</v>
      </c>
      <c r="D187" s="12">
        <f t="shared" si="12"/>
        <v>0.01</v>
      </c>
      <c r="E187" s="54">
        <f t="shared" si="13"/>
        <v>1.6666666666666666E-2</v>
      </c>
      <c r="F187" s="26"/>
      <c r="G187" s="66">
        <f>C187/$C$3</f>
        <v>3.3333333333333335E-3</v>
      </c>
    </row>
    <row r="188" spans="1:7" outlineLevel="1" x14ac:dyDescent="0.25">
      <c r="A188" s="2">
        <v>2</v>
      </c>
      <c r="B188" s="36" t="s">
        <v>367</v>
      </c>
      <c r="C188" s="45">
        <v>78</v>
      </c>
      <c r="D188" s="13">
        <v>88</v>
      </c>
      <c r="E188" s="45">
        <v>88</v>
      </c>
      <c r="F188" s="24"/>
      <c r="G188" s="64"/>
    </row>
    <row r="189" spans="1:7" outlineLevel="2" x14ac:dyDescent="0.25">
      <c r="A189" s="3">
        <v>2.1</v>
      </c>
      <c r="B189" s="37" t="s">
        <v>368</v>
      </c>
      <c r="C189" s="46">
        <v>30.39</v>
      </c>
      <c r="D189" s="12">
        <v>30.39</v>
      </c>
      <c r="E189" s="46">
        <v>30.39</v>
      </c>
      <c r="F189" s="27"/>
      <c r="G189" s="66">
        <f>C189/$C$188</f>
        <v>0.38961538461538464</v>
      </c>
    </row>
    <row r="190" spans="1:7" outlineLevel="3" x14ac:dyDescent="0.25">
      <c r="A190" s="4" t="s">
        <v>369</v>
      </c>
      <c r="B190" s="38" t="s">
        <v>370</v>
      </c>
      <c r="C190" s="47">
        <v>7</v>
      </c>
      <c r="D190" s="12">
        <f>C190/$D$189</f>
        <v>0.23033892727871011</v>
      </c>
      <c r="E190" s="54">
        <f>G190*$E$189</f>
        <v>7</v>
      </c>
      <c r="F190" s="27"/>
      <c r="G190" s="66">
        <f>C190/$C$189</f>
        <v>0.23033892727871011</v>
      </c>
    </row>
    <row r="191" spans="1:7" ht="19.5" outlineLevel="4" x14ac:dyDescent="0.25">
      <c r="A191" s="4"/>
      <c r="B191" s="38" t="s">
        <v>619</v>
      </c>
      <c r="C191" s="47"/>
      <c r="D191" s="12">
        <f t="shared" ref="D191:D217" si="14">C191/$D$189</f>
        <v>0</v>
      </c>
      <c r="E191" s="55">
        <f>G191*$E$190</f>
        <v>4.2</v>
      </c>
      <c r="F191" s="32" t="s">
        <v>623</v>
      </c>
      <c r="G191" s="66">
        <v>0.6</v>
      </c>
    </row>
    <row r="192" spans="1:7" ht="19.5" outlineLevel="4" x14ac:dyDescent="0.25">
      <c r="A192" s="4"/>
      <c r="B192" s="38" t="s">
        <v>620</v>
      </c>
      <c r="C192" s="47"/>
      <c r="D192" s="12">
        <f t="shared" si="14"/>
        <v>0</v>
      </c>
      <c r="E192" s="55">
        <f t="shared" ref="E192:E193" si="15">G192*$E$190</f>
        <v>2.1</v>
      </c>
      <c r="F192" s="32" t="s">
        <v>623</v>
      </c>
      <c r="G192" s="66">
        <v>0.3</v>
      </c>
    </row>
    <row r="193" spans="1:7" ht="19.5" outlineLevel="4" x14ac:dyDescent="0.25">
      <c r="A193" s="4"/>
      <c r="B193" s="38" t="s">
        <v>621</v>
      </c>
      <c r="C193" s="47"/>
      <c r="D193" s="12">
        <f t="shared" si="14"/>
        <v>0</v>
      </c>
      <c r="E193" s="55">
        <f t="shared" si="15"/>
        <v>0.70000000000000007</v>
      </c>
      <c r="F193" s="32" t="s">
        <v>623</v>
      </c>
      <c r="G193" s="66">
        <v>0.1</v>
      </c>
    </row>
    <row r="194" spans="1:7" outlineLevel="3" x14ac:dyDescent="0.25">
      <c r="A194" s="4" t="s">
        <v>371</v>
      </c>
      <c r="B194" s="38" t="s">
        <v>372</v>
      </c>
      <c r="C194" s="47">
        <v>2.15</v>
      </c>
      <c r="D194" s="12">
        <f t="shared" si="14"/>
        <v>7.0746956235603814E-2</v>
      </c>
      <c r="E194" s="54">
        <f>G194*$E$189</f>
        <v>2.15</v>
      </c>
      <c r="F194" s="26"/>
      <c r="G194" s="66">
        <f>C194/$C$189</f>
        <v>7.0746956235603814E-2</v>
      </c>
    </row>
    <row r="195" spans="1:7" ht="19.5" outlineLevel="4" x14ac:dyDescent="0.25">
      <c r="A195" s="4"/>
      <c r="B195" s="38" t="s">
        <v>619</v>
      </c>
      <c r="C195" s="47"/>
      <c r="D195" s="12">
        <f t="shared" si="14"/>
        <v>0</v>
      </c>
      <c r="E195" s="54">
        <f>G195*E194</f>
        <v>1.9350000000000001</v>
      </c>
      <c r="F195" s="32" t="s">
        <v>623</v>
      </c>
      <c r="G195" s="66">
        <v>0.9</v>
      </c>
    </row>
    <row r="196" spans="1:7" ht="19.5" outlineLevel="4" x14ac:dyDescent="0.25">
      <c r="A196" s="4"/>
      <c r="B196" s="38" t="s">
        <v>622</v>
      </c>
      <c r="C196" s="47"/>
      <c r="D196" s="12">
        <f t="shared" si="14"/>
        <v>0</v>
      </c>
      <c r="E196" s="54">
        <f>G196*E194</f>
        <v>0.215</v>
      </c>
      <c r="F196" s="32" t="s">
        <v>623</v>
      </c>
      <c r="G196" s="66">
        <v>0.1</v>
      </c>
    </row>
    <row r="197" spans="1:7" outlineLevel="3" x14ac:dyDescent="0.25">
      <c r="A197" s="4" t="s">
        <v>373</v>
      </c>
      <c r="B197" s="38" t="s">
        <v>374</v>
      </c>
      <c r="C197" s="47">
        <v>0.61</v>
      </c>
      <c r="D197" s="12">
        <f t="shared" si="14"/>
        <v>2.0072392234287594E-2</v>
      </c>
      <c r="E197" s="54">
        <f t="shared" ref="E197:E217" si="16">G197*$E$189</f>
        <v>0.61</v>
      </c>
      <c r="F197" s="26"/>
      <c r="G197" s="66">
        <f t="shared" ref="G197:G217" si="17">C197/$C$189</f>
        <v>2.0072392234287594E-2</v>
      </c>
    </row>
    <row r="198" spans="1:7" outlineLevel="3" x14ac:dyDescent="0.25">
      <c r="A198" s="4" t="s">
        <v>375</v>
      </c>
      <c r="B198" s="38" t="s">
        <v>376</v>
      </c>
      <c r="C198" s="47">
        <v>0.3</v>
      </c>
      <c r="D198" s="12">
        <f t="shared" si="14"/>
        <v>9.8716683119447184E-3</v>
      </c>
      <c r="E198" s="54">
        <f t="shared" si="16"/>
        <v>0.3</v>
      </c>
      <c r="F198" s="26"/>
      <c r="G198" s="66">
        <f t="shared" si="17"/>
        <v>9.8716683119447184E-3</v>
      </c>
    </row>
    <row r="199" spans="1:7" outlineLevel="3" x14ac:dyDescent="0.25">
      <c r="A199" s="4" t="s">
        <v>377</v>
      </c>
      <c r="B199" s="38" t="s">
        <v>378</v>
      </c>
      <c r="C199" s="47">
        <v>0.3</v>
      </c>
      <c r="D199" s="12">
        <f t="shared" si="14"/>
        <v>9.8716683119447184E-3</v>
      </c>
      <c r="E199" s="54">
        <f t="shared" si="16"/>
        <v>0.3</v>
      </c>
      <c r="F199" s="26"/>
      <c r="G199" s="66">
        <f t="shared" si="17"/>
        <v>9.8716683119447184E-3</v>
      </c>
    </row>
    <row r="200" spans="1:7" ht="19.5" outlineLevel="3" x14ac:dyDescent="0.25">
      <c r="A200" s="4" t="s">
        <v>379</v>
      </c>
      <c r="B200" s="38" t="s">
        <v>380</v>
      </c>
      <c r="C200" s="47">
        <v>1.52</v>
      </c>
      <c r="D200" s="12">
        <f t="shared" si="14"/>
        <v>5.0016452780519909E-2</v>
      </c>
      <c r="E200" s="54">
        <f t="shared" si="16"/>
        <v>1.52</v>
      </c>
      <c r="F200" s="32" t="s">
        <v>623</v>
      </c>
      <c r="G200" s="66">
        <f t="shared" si="17"/>
        <v>5.0016452780519909E-2</v>
      </c>
    </row>
    <row r="201" spans="1:7" ht="19.5" outlineLevel="3" x14ac:dyDescent="0.25">
      <c r="A201" s="4" t="s">
        <v>381</v>
      </c>
      <c r="B201" s="38" t="s">
        <v>382</v>
      </c>
      <c r="C201" s="47">
        <v>2.4300000000000002</v>
      </c>
      <c r="D201" s="12">
        <f t="shared" si="14"/>
        <v>7.9960513326752219E-2</v>
      </c>
      <c r="E201" s="54">
        <f t="shared" si="16"/>
        <v>2.4300000000000002</v>
      </c>
      <c r="F201" s="32" t="s">
        <v>623</v>
      </c>
      <c r="G201" s="66">
        <f t="shared" si="17"/>
        <v>7.9960513326752219E-2</v>
      </c>
    </row>
    <row r="202" spans="1:7" ht="19.5" outlineLevel="3" x14ac:dyDescent="0.25">
      <c r="A202" s="4" t="s">
        <v>383</v>
      </c>
      <c r="B202" s="38" t="s">
        <v>384</v>
      </c>
      <c r="C202" s="47">
        <v>2.13</v>
      </c>
      <c r="D202" s="12">
        <f t="shared" si="14"/>
        <v>7.0088845014807499E-2</v>
      </c>
      <c r="E202" s="54">
        <f t="shared" si="16"/>
        <v>2.13</v>
      </c>
      <c r="F202" s="32" t="s">
        <v>623</v>
      </c>
      <c r="G202" s="66">
        <f t="shared" si="17"/>
        <v>7.0088845014807499E-2</v>
      </c>
    </row>
    <row r="203" spans="1:7" ht="19.5" outlineLevel="3" x14ac:dyDescent="0.25">
      <c r="A203" s="4" t="s">
        <v>385</v>
      </c>
      <c r="B203" s="38" t="s">
        <v>386</v>
      </c>
      <c r="C203" s="47">
        <v>3.95</v>
      </c>
      <c r="D203" s="12">
        <f t="shared" si="14"/>
        <v>0.12997696610727213</v>
      </c>
      <c r="E203" s="54">
        <f t="shared" si="16"/>
        <v>3.95</v>
      </c>
      <c r="F203" s="32" t="s">
        <v>623</v>
      </c>
      <c r="G203" s="66">
        <f t="shared" si="17"/>
        <v>0.12997696610727213</v>
      </c>
    </row>
    <row r="204" spans="1:7" ht="19.5" outlineLevel="3" x14ac:dyDescent="0.25">
      <c r="A204" s="4" t="s">
        <v>387</v>
      </c>
      <c r="B204" s="38" t="s">
        <v>388</v>
      </c>
      <c r="C204" s="47">
        <v>2.4300000000000002</v>
      </c>
      <c r="D204" s="12">
        <f t="shared" si="14"/>
        <v>7.9960513326752219E-2</v>
      </c>
      <c r="E204" s="54">
        <f t="shared" si="16"/>
        <v>2.4300000000000002</v>
      </c>
      <c r="F204" s="32" t="s">
        <v>623</v>
      </c>
      <c r="G204" s="66">
        <f t="shared" si="17"/>
        <v>7.9960513326752219E-2</v>
      </c>
    </row>
    <row r="205" spans="1:7" outlineLevel="3" x14ac:dyDescent="0.25">
      <c r="A205" s="4" t="s">
        <v>389</v>
      </c>
      <c r="B205" s="38" t="s">
        <v>390</v>
      </c>
      <c r="C205" s="47">
        <v>1.22</v>
      </c>
      <c r="D205" s="12">
        <f t="shared" si="14"/>
        <v>4.0144784468575188E-2</v>
      </c>
      <c r="E205" s="54">
        <f t="shared" si="16"/>
        <v>1.22</v>
      </c>
      <c r="F205" s="26"/>
      <c r="G205" s="66">
        <f t="shared" si="17"/>
        <v>4.0144784468575188E-2</v>
      </c>
    </row>
    <row r="206" spans="1:7" outlineLevel="3" x14ac:dyDescent="0.25">
      <c r="A206" s="4" t="s">
        <v>391</v>
      </c>
      <c r="B206" s="38" t="s">
        <v>392</v>
      </c>
      <c r="C206" s="47">
        <v>1.52</v>
      </c>
      <c r="D206" s="12">
        <f t="shared" si="14"/>
        <v>5.0016452780519909E-2</v>
      </c>
      <c r="E206" s="54">
        <f t="shared" si="16"/>
        <v>1.52</v>
      </c>
      <c r="F206" s="26"/>
      <c r="G206" s="66">
        <f t="shared" si="17"/>
        <v>5.0016452780519909E-2</v>
      </c>
    </row>
    <row r="207" spans="1:7" outlineLevel="3" x14ac:dyDescent="0.25">
      <c r="A207" s="4" t="s">
        <v>393</v>
      </c>
      <c r="B207" s="38" t="s">
        <v>394</v>
      </c>
      <c r="C207" s="47">
        <v>1.22</v>
      </c>
      <c r="D207" s="12">
        <f t="shared" si="14"/>
        <v>4.0144784468575188E-2</v>
      </c>
      <c r="E207" s="54">
        <f t="shared" si="16"/>
        <v>1.22</v>
      </c>
      <c r="F207" s="26"/>
      <c r="G207" s="66">
        <f t="shared" si="17"/>
        <v>4.0144784468575188E-2</v>
      </c>
    </row>
    <row r="208" spans="1:7" outlineLevel="3" x14ac:dyDescent="0.25">
      <c r="A208" s="4" t="s">
        <v>395</v>
      </c>
      <c r="B208" s="38" t="s">
        <v>396</v>
      </c>
      <c r="C208" s="47">
        <v>0.91</v>
      </c>
      <c r="D208" s="12">
        <f t="shared" si="14"/>
        <v>2.9944060546232314E-2</v>
      </c>
      <c r="E208" s="54">
        <f t="shared" si="16"/>
        <v>0.91</v>
      </c>
      <c r="F208" s="26"/>
      <c r="G208" s="66">
        <f t="shared" si="17"/>
        <v>2.9944060546232314E-2</v>
      </c>
    </row>
    <row r="209" spans="1:7" outlineLevel="3" x14ac:dyDescent="0.25">
      <c r="A209" s="4" t="s">
        <v>397</v>
      </c>
      <c r="B209" s="38" t="s">
        <v>398</v>
      </c>
      <c r="C209" s="47">
        <v>0.3</v>
      </c>
      <c r="D209" s="12">
        <f t="shared" si="14"/>
        <v>9.8716683119447184E-3</v>
      </c>
      <c r="E209" s="54">
        <f t="shared" si="16"/>
        <v>0.3</v>
      </c>
      <c r="F209" s="26"/>
      <c r="G209" s="66">
        <f t="shared" si="17"/>
        <v>9.8716683119447184E-3</v>
      </c>
    </row>
    <row r="210" spans="1:7" outlineLevel="3" x14ac:dyDescent="0.25">
      <c r="A210" s="4" t="s">
        <v>399</v>
      </c>
      <c r="B210" s="38" t="s">
        <v>400</v>
      </c>
      <c r="C210" s="47">
        <v>0.3</v>
      </c>
      <c r="D210" s="12">
        <f t="shared" si="14"/>
        <v>9.8716683119447184E-3</v>
      </c>
      <c r="E210" s="54">
        <f t="shared" si="16"/>
        <v>0.3</v>
      </c>
      <c r="F210" s="26"/>
      <c r="G210" s="66">
        <f t="shared" si="17"/>
        <v>9.8716683119447184E-3</v>
      </c>
    </row>
    <row r="211" spans="1:7" outlineLevel="3" x14ac:dyDescent="0.25">
      <c r="A211" s="4" t="s">
        <v>401</v>
      </c>
      <c r="B211" s="38" t="s">
        <v>402</v>
      </c>
      <c r="C211" s="47">
        <v>0.3</v>
      </c>
      <c r="D211" s="12">
        <f t="shared" si="14"/>
        <v>9.8716683119447184E-3</v>
      </c>
      <c r="E211" s="54">
        <f t="shared" si="16"/>
        <v>0.3</v>
      </c>
      <c r="F211" s="26"/>
      <c r="G211" s="66">
        <f t="shared" si="17"/>
        <v>9.8716683119447184E-3</v>
      </c>
    </row>
    <row r="212" spans="1:7" outlineLevel="3" x14ac:dyDescent="0.25">
      <c r="A212" s="4" t="s">
        <v>403</v>
      </c>
      <c r="B212" s="38" t="s">
        <v>404</v>
      </c>
      <c r="C212" s="47">
        <v>0.3</v>
      </c>
      <c r="D212" s="12">
        <f t="shared" si="14"/>
        <v>9.8716683119447184E-3</v>
      </c>
      <c r="E212" s="54">
        <f t="shared" si="16"/>
        <v>0.3</v>
      </c>
      <c r="F212" s="26"/>
      <c r="G212" s="66">
        <f t="shared" si="17"/>
        <v>9.8716683119447184E-3</v>
      </c>
    </row>
    <row r="213" spans="1:7" outlineLevel="3" x14ac:dyDescent="0.25">
      <c r="A213" s="4" t="s">
        <v>405</v>
      </c>
      <c r="B213" s="38" t="s">
        <v>406</v>
      </c>
      <c r="C213" s="47">
        <v>0.3</v>
      </c>
      <c r="D213" s="12">
        <f t="shared" si="14"/>
        <v>9.8716683119447184E-3</v>
      </c>
      <c r="E213" s="54">
        <f t="shared" si="16"/>
        <v>0.3</v>
      </c>
      <c r="F213" s="26"/>
      <c r="G213" s="66">
        <f t="shared" si="17"/>
        <v>9.8716683119447184E-3</v>
      </c>
    </row>
    <row r="214" spans="1:7" outlineLevel="3" x14ac:dyDescent="0.25">
      <c r="A214" s="4" t="s">
        <v>407</v>
      </c>
      <c r="B214" s="38" t="s">
        <v>408</v>
      </c>
      <c r="C214" s="47">
        <v>0.3</v>
      </c>
      <c r="D214" s="12">
        <f t="shared" si="14"/>
        <v>9.8716683119447184E-3</v>
      </c>
      <c r="E214" s="54">
        <f t="shared" si="16"/>
        <v>0.3</v>
      </c>
      <c r="F214" s="26"/>
      <c r="G214" s="66">
        <f t="shared" si="17"/>
        <v>9.8716683119447184E-3</v>
      </c>
    </row>
    <row r="215" spans="1:7" outlineLevel="3" x14ac:dyDescent="0.25">
      <c r="A215" s="4" t="s">
        <v>409</v>
      </c>
      <c r="B215" s="38" t="s">
        <v>410</v>
      </c>
      <c r="C215" s="47">
        <v>0.3</v>
      </c>
      <c r="D215" s="12">
        <f t="shared" si="14"/>
        <v>9.8716683119447184E-3</v>
      </c>
      <c r="E215" s="54">
        <f t="shared" si="16"/>
        <v>0.3</v>
      </c>
      <c r="F215" s="26"/>
      <c r="G215" s="66">
        <f t="shared" si="17"/>
        <v>9.8716683119447184E-3</v>
      </c>
    </row>
    <row r="216" spans="1:7" outlineLevel="3" x14ac:dyDescent="0.25">
      <c r="A216" s="4" t="s">
        <v>411</v>
      </c>
      <c r="B216" s="38" t="s">
        <v>412</v>
      </c>
      <c r="C216" s="47">
        <v>0.3</v>
      </c>
      <c r="D216" s="12">
        <f t="shared" si="14"/>
        <v>9.8716683119447184E-3</v>
      </c>
      <c r="E216" s="54">
        <f t="shared" si="16"/>
        <v>0.3</v>
      </c>
      <c r="F216" s="26"/>
      <c r="G216" s="66">
        <f t="shared" si="17"/>
        <v>9.8716683119447184E-3</v>
      </c>
    </row>
    <row r="217" spans="1:7" outlineLevel="3" x14ac:dyDescent="0.25">
      <c r="A217" s="4" t="s">
        <v>413</v>
      </c>
      <c r="B217" s="38" t="s">
        <v>414</v>
      </c>
      <c r="C217" s="47">
        <v>0.3</v>
      </c>
      <c r="D217" s="12">
        <f t="shared" si="14"/>
        <v>9.8716683119447184E-3</v>
      </c>
      <c r="E217" s="54">
        <f t="shared" si="16"/>
        <v>0.3</v>
      </c>
      <c r="F217" s="26"/>
      <c r="G217" s="66">
        <f t="shared" si="17"/>
        <v>9.8716683119447184E-3</v>
      </c>
    </row>
    <row r="218" spans="1:7" outlineLevel="2" x14ac:dyDescent="0.25">
      <c r="A218" s="3">
        <v>2.2000000000000002</v>
      </c>
      <c r="B218" s="37" t="s">
        <v>415</v>
      </c>
      <c r="C218" s="46">
        <v>4.72</v>
      </c>
      <c r="D218" s="12">
        <v>4.66</v>
      </c>
      <c r="E218" s="55">
        <v>4.66</v>
      </c>
      <c r="F218" s="28"/>
      <c r="G218" s="66">
        <f>C218/$C$188</f>
        <v>6.051282051282051E-2</v>
      </c>
    </row>
    <row r="219" spans="1:7" outlineLevel="3" x14ac:dyDescent="0.25">
      <c r="A219" s="4" t="s">
        <v>416</v>
      </c>
      <c r="B219" s="38" t="s">
        <v>417</v>
      </c>
      <c r="C219" s="47">
        <v>1.1200000000000001</v>
      </c>
      <c r="D219" s="12">
        <f>C219/$D$218</f>
        <v>0.24034334763948501</v>
      </c>
      <c r="E219" s="53">
        <f>G219*$E$218</f>
        <v>1.1057627118644069</v>
      </c>
      <c r="F219" s="25"/>
      <c r="G219" s="66">
        <f>C219/C218</f>
        <v>0.23728813559322037</v>
      </c>
    </row>
    <row r="220" spans="1:7" ht="19.5" outlineLevel="4" x14ac:dyDescent="0.25">
      <c r="A220" s="4"/>
      <c r="B220" s="38" t="s">
        <v>619</v>
      </c>
      <c r="C220" s="47"/>
      <c r="D220" s="12">
        <f t="shared" ref="D220:D245" si="18">C220/$D$218</f>
        <v>0</v>
      </c>
      <c r="E220" s="53">
        <f>G220*E219</f>
        <v>0.66345762711864409</v>
      </c>
      <c r="F220" s="32" t="s">
        <v>623</v>
      </c>
      <c r="G220" s="66">
        <v>0.6</v>
      </c>
    </row>
    <row r="221" spans="1:7" ht="19.5" outlineLevel="4" x14ac:dyDescent="0.25">
      <c r="A221" s="4"/>
      <c r="B221" s="38" t="s">
        <v>620</v>
      </c>
      <c r="C221" s="47"/>
      <c r="D221" s="12">
        <f t="shared" si="18"/>
        <v>0</v>
      </c>
      <c r="E221" s="53">
        <f>G221*E219</f>
        <v>0.33172881355932204</v>
      </c>
      <c r="F221" s="32" t="s">
        <v>623</v>
      </c>
      <c r="G221" s="66">
        <v>0.3</v>
      </c>
    </row>
    <row r="222" spans="1:7" ht="19.5" outlineLevel="4" x14ac:dyDescent="0.25">
      <c r="A222" s="4"/>
      <c r="B222" s="38" t="s">
        <v>621</v>
      </c>
      <c r="C222" s="47"/>
      <c r="D222" s="12">
        <f t="shared" si="18"/>
        <v>0</v>
      </c>
      <c r="E222" s="53">
        <f>G222*E219</f>
        <v>0.1105762711864407</v>
      </c>
      <c r="F222" s="32" t="s">
        <v>623</v>
      </c>
      <c r="G222" s="66">
        <v>0.1</v>
      </c>
    </row>
    <row r="223" spans="1:7" outlineLevel="3" x14ac:dyDescent="0.25">
      <c r="A223" s="4" t="s">
        <v>418</v>
      </c>
      <c r="B223" s="38" t="s">
        <v>419</v>
      </c>
      <c r="C223" s="47">
        <v>0.37</v>
      </c>
      <c r="D223" s="12">
        <f t="shared" si="18"/>
        <v>7.9399141630901282E-2</v>
      </c>
      <c r="E223" s="53">
        <f>G223*$E$218</f>
        <v>0.36529661016949155</v>
      </c>
      <c r="F223" s="25"/>
      <c r="G223" s="66">
        <f>C223/$C$218</f>
        <v>7.8389830508474576E-2</v>
      </c>
    </row>
    <row r="224" spans="1:7" ht="19.5" outlineLevel="4" x14ac:dyDescent="0.25">
      <c r="A224" s="4"/>
      <c r="B224" s="38" t="s">
        <v>619</v>
      </c>
      <c r="C224" s="47"/>
      <c r="D224" s="12">
        <f t="shared" si="18"/>
        <v>0</v>
      </c>
      <c r="E224" s="53">
        <f>G224*E223</f>
        <v>0.3287669491525424</v>
      </c>
      <c r="F224" s="32" t="s">
        <v>623</v>
      </c>
      <c r="G224" s="66">
        <v>0.9</v>
      </c>
    </row>
    <row r="225" spans="1:7" ht="19.5" outlineLevel="4" x14ac:dyDescent="0.25">
      <c r="A225" s="4"/>
      <c r="B225" s="38" t="s">
        <v>622</v>
      </c>
      <c r="C225" s="47"/>
      <c r="D225" s="12">
        <f t="shared" si="18"/>
        <v>0</v>
      </c>
      <c r="E225" s="53">
        <f>G225*E223</f>
        <v>3.6529661016949155E-2</v>
      </c>
      <c r="F225" s="32" t="s">
        <v>623</v>
      </c>
      <c r="G225" s="66">
        <v>0.1</v>
      </c>
    </row>
    <row r="226" spans="1:7" ht="19.5" outlineLevel="3" x14ac:dyDescent="0.25">
      <c r="A226" s="4" t="s">
        <v>420</v>
      </c>
      <c r="B226" s="38" t="s">
        <v>421</v>
      </c>
      <c r="C226" s="47">
        <v>0.05</v>
      </c>
      <c r="D226" s="12">
        <f t="shared" si="18"/>
        <v>1.0729613733905579E-2</v>
      </c>
      <c r="E226" s="53">
        <f t="shared" ref="E226:E245" si="19">G226*$E$218</f>
        <v>4.9364406779661023E-2</v>
      </c>
      <c r="F226" s="32" t="s">
        <v>623</v>
      </c>
      <c r="G226" s="66">
        <f t="shared" ref="G226:G245" si="20">C226/$C$218</f>
        <v>1.0593220338983052E-2</v>
      </c>
    </row>
    <row r="227" spans="1:7" ht="19.5" outlineLevel="3" x14ac:dyDescent="0.25">
      <c r="A227" s="4" t="s">
        <v>422</v>
      </c>
      <c r="B227" s="38" t="s">
        <v>378</v>
      </c>
      <c r="C227" s="47">
        <v>0.05</v>
      </c>
      <c r="D227" s="12">
        <f t="shared" si="18"/>
        <v>1.0729613733905579E-2</v>
      </c>
      <c r="E227" s="53">
        <f t="shared" si="19"/>
        <v>4.9364406779661023E-2</v>
      </c>
      <c r="F227" s="32" t="s">
        <v>623</v>
      </c>
      <c r="G227" s="66">
        <f t="shared" si="20"/>
        <v>1.0593220338983052E-2</v>
      </c>
    </row>
    <row r="228" spans="1:7" ht="19.5" outlineLevel="3" x14ac:dyDescent="0.25">
      <c r="A228" s="4" t="s">
        <v>423</v>
      </c>
      <c r="B228" s="38" t="s">
        <v>424</v>
      </c>
      <c r="C228" s="47">
        <v>0.23</v>
      </c>
      <c r="D228" s="12">
        <f t="shared" si="18"/>
        <v>4.9356223175965663E-2</v>
      </c>
      <c r="E228" s="53">
        <f t="shared" si="19"/>
        <v>0.22707627118644069</v>
      </c>
      <c r="F228" s="32" t="s">
        <v>623</v>
      </c>
      <c r="G228" s="66">
        <f t="shared" si="20"/>
        <v>4.8728813559322036E-2</v>
      </c>
    </row>
    <row r="229" spans="1:7" ht="19.5" outlineLevel="3" x14ac:dyDescent="0.25">
      <c r="A229" s="4" t="s">
        <v>425</v>
      </c>
      <c r="B229" s="38" t="s">
        <v>426</v>
      </c>
      <c r="C229" s="47">
        <v>0.37</v>
      </c>
      <c r="D229" s="12">
        <f t="shared" si="18"/>
        <v>7.9399141630901282E-2</v>
      </c>
      <c r="E229" s="53">
        <f t="shared" si="19"/>
        <v>0.36529661016949155</v>
      </c>
      <c r="F229" s="32" t="s">
        <v>623</v>
      </c>
      <c r="G229" s="66">
        <f t="shared" si="20"/>
        <v>7.8389830508474576E-2</v>
      </c>
    </row>
    <row r="230" spans="1:7" ht="19.5" outlineLevel="3" x14ac:dyDescent="0.25">
      <c r="A230" s="4" t="s">
        <v>427</v>
      </c>
      <c r="B230" s="38" t="s">
        <v>428</v>
      </c>
      <c r="C230" s="47">
        <v>0.35</v>
      </c>
      <c r="D230" s="12">
        <f t="shared" si="18"/>
        <v>7.5107296137339047E-2</v>
      </c>
      <c r="E230" s="53">
        <f t="shared" si="19"/>
        <v>0.3455508474576271</v>
      </c>
      <c r="F230" s="32" t="s">
        <v>623</v>
      </c>
      <c r="G230" s="66">
        <f t="shared" si="20"/>
        <v>7.4152542372881353E-2</v>
      </c>
    </row>
    <row r="231" spans="1:7" outlineLevel="3" x14ac:dyDescent="0.25">
      <c r="A231" s="4" t="s">
        <v>429</v>
      </c>
      <c r="B231" s="38" t="s">
        <v>430</v>
      </c>
      <c r="C231" s="47">
        <v>0.61</v>
      </c>
      <c r="D231" s="12">
        <f t="shared" si="18"/>
        <v>0.13090128755364805</v>
      </c>
      <c r="E231" s="53">
        <f t="shared" si="19"/>
        <v>0.60224576271186447</v>
      </c>
      <c r="F231" s="25"/>
      <c r="G231" s="66">
        <f t="shared" si="20"/>
        <v>0.12923728813559324</v>
      </c>
    </row>
    <row r="232" spans="1:7" outlineLevel="3" x14ac:dyDescent="0.25">
      <c r="A232" s="4" t="s">
        <v>431</v>
      </c>
      <c r="B232" s="38" t="s">
        <v>386</v>
      </c>
      <c r="C232" s="47">
        <v>0.37</v>
      </c>
      <c r="D232" s="12">
        <f t="shared" si="18"/>
        <v>7.9399141630901282E-2</v>
      </c>
      <c r="E232" s="53">
        <f t="shared" si="19"/>
        <v>0.36529661016949155</v>
      </c>
      <c r="F232" s="25"/>
      <c r="G232" s="66">
        <f t="shared" si="20"/>
        <v>7.8389830508474576E-2</v>
      </c>
    </row>
    <row r="233" spans="1:7" outlineLevel="3" x14ac:dyDescent="0.25">
      <c r="A233" s="4" t="s">
        <v>432</v>
      </c>
      <c r="B233" s="38" t="s">
        <v>390</v>
      </c>
      <c r="C233" s="47">
        <v>0.19</v>
      </c>
      <c r="D233" s="12">
        <f t="shared" si="18"/>
        <v>4.07725321888412E-2</v>
      </c>
      <c r="E233" s="53">
        <f t="shared" si="19"/>
        <v>0.18758474576271189</v>
      </c>
      <c r="F233" s="25"/>
      <c r="G233" s="66">
        <f t="shared" si="20"/>
        <v>4.0254237288135597E-2</v>
      </c>
    </row>
    <row r="234" spans="1:7" outlineLevel="3" x14ac:dyDescent="0.25">
      <c r="A234" s="4" t="s">
        <v>433</v>
      </c>
      <c r="B234" s="38" t="s">
        <v>434</v>
      </c>
      <c r="C234" s="47">
        <v>0.23</v>
      </c>
      <c r="D234" s="12">
        <f t="shared" si="18"/>
        <v>4.9356223175965663E-2</v>
      </c>
      <c r="E234" s="53">
        <f t="shared" si="19"/>
        <v>0.22707627118644069</v>
      </c>
      <c r="F234" s="25"/>
      <c r="G234" s="66">
        <f t="shared" si="20"/>
        <v>4.8728813559322036E-2</v>
      </c>
    </row>
    <row r="235" spans="1:7" outlineLevel="3" x14ac:dyDescent="0.25">
      <c r="A235" s="4" t="s">
        <v>435</v>
      </c>
      <c r="B235" s="38" t="s">
        <v>436</v>
      </c>
      <c r="C235" s="47">
        <v>0.19</v>
      </c>
      <c r="D235" s="12">
        <f t="shared" si="18"/>
        <v>4.07725321888412E-2</v>
      </c>
      <c r="E235" s="53">
        <f t="shared" si="19"/>
        <v>0.18758474576271189</v>
      </c>
      <c r="F235" s="25"/>
      <c r="G235" s="66">
        <f t="shared" si="20"/>
        <v>4.0254237288135597E-2</v>
      </c>
    </row>
    <row r="236" spans="1:7" outlineLevel="3" x14ac:dyDescent="0.25">
      <c r="A236" s="4" t="s">
        <v>437</v>
      </c>
      <c r="B236" s="38" t="s">
        <v>438</v>
      </c>
      <c r="C236" s="47">
        <v>0.14000000000000001</v>
      </c>
      <c r="D236" s="12">
        <f t="shared" si="18"/>
        <v>3.0042918454935626E-2</v>
      </c>
      <c r="E236" s="53">
        <f t="shared" si="19"/>
        <v>0.13822033898305086</v>
      </c>
      <c r="F236" s="25"/>
      <c r="G236" s="66">
        <f t="shared" si="20"/>
        <v>2.9661016949152547E-2</v>
      </c>
    </row>
    <row r="237" spans="1:7" outlineLevel="3" x14ac:dyDescent="0.25">
      <c r="A237" s="4" t="s">
        <v>439</v>
      </c>
      <c r="B237" s="38" t="s">
        <v>440</v>
      </c>
      <c r="C237" s="47">
        <v>0.05</v>
      </c>
      <c r="D237" s="12">
        <f t="shared" si="18"/>
        <v>1.0729613733905579E-2</v>
      </c>
      <c r="E237" s="53">
        <f t="shared" si="19"/>
        <v>4.9364406779661023E-2</v>
      </c>
      <c r="F237" s="25"/>
      <c r="G237" s="66">
        <f t="shared" si="20"/>
        <v>1.0593220338983052E-2</v>
      </c>
    </row>
    <row r="238" spans="1:7" outlineLevel="3" x14ac:dyDescent="0.25">
      <c r="A238" s="4" t="s">
        <v>441</v>
      </c>
      <c r="B238" s="38" t="s">
        <v>442</v>
      </c>
      <c r="C238" s="47">
        <v>0.05</v>
      </c>
      <c r="D238" s="12">
        <f t="shared" si="18"/>
        <v>1.0729613733905579E-2</v>
      </c>
      <c r="E238" s="53">
        <f t="shared" si="19"/>
        <v>4.9364406779661023E-2</v>
      </c>
      <c r="F238" s="25"/>
      <c r="G238" s="66">
        <f t="shared" si="20"/>
        <v>1.0593220338983052E-2</v>
      </c>
    </row>
    <row r="239" spans="1:7" outlineLevel="3" x14ac:dyDescent="0.25">
      <c r="A239" s="4" t="s">
        <v>443</v>
      </c>
      <c r="B239" s="38" t="s">
        <v>402</v>
      </c>
      <c r="C239" s="47">
        <v>0.05</v>
      </c>
      <c r="D239" s="12">
        <f t="shared" si="18"/>
        <v>1.0729613733905579E-2</v>
      </c>
      <c r="E239" s="53">
        <f t="shared" si="19"/>
        <v>4.9364406779661023E-2</v>
      </c>
      <c r="F239" s="25"/>
      <c r="G239" s="66">
        <f t="shared" si="20"/>
        <v>1.0593220338983052E-2</v>
      </c>
    </row>
    <row r="240" spans="1:7" outlineLevel="3" x14ac:dyDescent="0.25">
      <c r="A240" s="4" t="s">
        <v>444</v>
      </c>
      <c r="B240" s="38" t="s">
        <v>404</v>
      </c>
      <c r="C240" s="47">
        <v>0.05</v>
      </c>
      <c r="D240" s="12">
        <f t="shared" si="18"/>
        <v>1.0729613733905579E-2</v>
      </c>
      <c r="E240" s="53">
        <f t="shared" si="19"/>
        <v>4.9364406779661023E-2</v>
      </c>
      <c r="F240" s="25"/>
      <c r="G240" s="66">
        <f t="shared" si="20"/>
        <v>1.0593220338983052E-2</v>
      </c>
    </row>
    <row r="241" spans="1:7" outlineLevel="3" x14ac:dyDescent="0.25">
      <c r="A241" s="4" t="s">
        <v>445</v>
      </c>
      <c r="B241" s="38" t="s">
        <v>446</v>
      </c>
      <c r="C241" s="47">
        <v>0.05</v>
      </c>
      <c r="D241" s="12">
        <f t="shared" si="18"/>
        <v>1.0729613733905579E-2</v>
      </c>
      <c r="E241" s="53">
        <f t="shared" si="19"/>
        <v>4.9364406779661023E-2</v>
      </c>
      <c r="F241" s="25"/>
      <c r="G241" s="66">
        <f t="shared" si="20"/>
        <v>1.0593220338983052E-2</v>
      </c>
    </row>
    <row r="242" spans="1:7" outlineLevel="3" x14ac:dyDescent="0.25">
      <c r="A242" s="4" t="s">
        <v>447</v>
      </c>
      <c r="B242" s="38" t="s">
        <v>408</v>
      </c>
      <c r="C242" s="47">
        <v>0.05</v>
      </c>
      <c r="D242" s="12">
        <f t="shared" si="18"/>
        <v>1.0729613733905579E-2</v>
      </c>
      <c r="E242" s="53">
        <f t="shared" si="19"/>
        <v>4.9364406779661023E-2</v>
      </c>
      <c r="F242" s="25"/>
      <c r="G242" s="66">
        <f t="shared" si="20"/>
        <v>1.0593220338983052E-2</v>
      </c>
    </row>
    <row r="243" spans="1:7" outlineLevel="3" x14ac:dyDescent="0.25">
      <c r="A243" s="4" t="s">
        <v>448</v>
      </c>
      <c r="B243" s="38" t="s">
        <v>410</v>
      </c>
      <c r="C243" s="47">
        <v>0.05</v>
      </c>
      <c r="D243" s="12">
        <f t="shared" si="18"/>
        <v>1.0729613733905579E-2</v>
      </c>
      <c r="E243" s="53">
        <f t="shared" si="19"/>
        <v>4.9364406779661023E-2</v>
      </c>
      <c r="F243" s="25"/>
      <c r="G243" s="66">
        <f t="shared" si="20"/>
        <v>1.0593220338983052E-2</v>
      </c>
    </row>
    <row r="244" spans="1:7" outlineLevel="3" x14ac:dyDescent="0.25">
      <c r="A244" s="4" t="s">
        <v>449</v>
      </c>
      <c r="B244" s="38" t="s">
        <v>450</v>
      </c>
      <c r="C244" s="47">
        <v>0.05</v>
      </c>
      <c r="D244" s="12">
        <f t="shared" si="18"/>
        <v>1.0729613733905579E-2</v>
      </c>
      <c r="E244" s="53">
        <f t="shared" si="19"/>
        <v>4.9364406779661023E-2</v>
      </c>
      <c r="F244" s="25"/>
      <c r="G244" s="66">
        <f t="shared" si="20"/>
        <v>1.0593220338983052E-2</v>
      </c>
    </row>
    <row r="245" spans="1:7" outlineLevel="3" x14ac:dyDescent="0.25">
      <c r="A245" s="4" t="s">
        <v>451</v>
      </c>
      <c r="B245" s="38" t="s">
        <v>452</v>
      </c>
      <c r="C245" s="47">
        <v>0.05</v>
      </c>
      <c r="D245" s="12">
        <f t="shared" si="18"/>
        <v>1.0729613733905579E-2</v>
      </c>
      <c r="E245" s="53">
        <f t="shared" si="19"/>
        <v>4.9364406779661023E-2</v>
      </c>
      <c r="F245" s="25"/>
      <c r="G245" s="66">
        <f t="shared" si="20"/>
        <v>1.0593220338983052E-2</v>
      </c>
    </row>
    <row r="246" spans="1:7" outlineLevel="2" x14ac:dyDescent="0.25">
      <c r="A246" s="3">
        <v>2.2999999999999998</v>
      </c>
      <c r="B246" s="37" t="s">
        <v>453</v>
      </c>
      <c r="C246" s="46">
        <v>2.3199999999999998</v>
      </c>
      <c r="D246" s="12">
        <v>2.4500000000000002</v>
      </c>
      <c r="E246" s="46">
        <v>2.4500000000000002</v>
      </c>
      <c r="F246" s="27"/>
      <c r="G246" s="66">
        <f>C246/$C$188</f>
        <v>2.9743589743589743E-2</v>
      </c>
    </row>
    <row r="247" spans="1:7" outlineLevel="3" x14ac:dyDescent="0.25">
      <c r="A247" s="4" t="s">
        <v>454</v>
      </c>
      <c r="B247" s="38" t="s">
        <v>417</v>
      </c>
      <c r="C247" s="47">
        <v>0.59</v>
      </c>
      <c r="D247" s="12">
        <f>C247/$D$246</f>
        <v>0.24081632653061222</v>
      </c>
      <c r="E247" s="53">
        <f>G247*$E$246</f>
        <v>0.62306034482758621</v>
      </c>
      <c r="F247" s="25"/>
      <c r="G247" s="66">
        <f>C247/$C$246</f>
        <v>0.25431034482758619</v>
      </c>
    </row>
    <row r="248" spans="1:7" ht="19.5" outlineLevel="4" x14ac:dyDescent="0.25">
      <c r="A248" s="4"/>
      <c r="B248" s="38" t="s">
        <v>619</v>
      </c>
      <c r="C248" s="47"/>
      <c r="D248" s="12">
        <f t="shared" ref="D248:D271" si="21">C248/$D$246</f>
        <v>0</v>
      </c>
      <c r="E248" s="53">
        <f>G248*E247</f>
        <v>0.37383620689655173</v>
      </c>
      <c r="F248" s="32" t="s">
        <v>623</v>
      </c>
      <c r="G248" s="66">
        <v>0.6</v>
      </c>
    </row>
    <row r="249" spans="1:7" ht="19.5" outlineLevel="4" x14ac:dyDescent="0.25">
      <c r="A249" s="4"/>
      <c r="B249" s="38" t="s">
        <v>620</v>
      </c>
      <c r="C249" s="47"/>
      <c r="D249" s="12">
        <f t="shared" si="21"/>
        <v>0</v>
      </c>
      <c r="E249" s="53">
        <f>G249*E247</f>
        <v>0.18691810344827586</v>
      </c>
      <c r="F249" s="32" t="s">
        <v>623</v>
      </c>
      <c r="G249" s="66">
        <v>0.3</v>
      </c>
    </row>
    <row r="250" spans="1:7" ht="19.5" outlineLevel="4" x14ac:dyDescent="0.25">
      <c r="A250" s="4"/>
      <c r="B250" s="38" t="s">
        <v>621</v>
      </c>
      <c r="C250" s="47"/>
      <c r="D250" s="12">
        <f t="shared" si="21"/>
        <v>0</v>
      </c>
      <c r="E250" s="53">
        <f>G250*E247</f>
        <v>6.2306034482758621E-2</v>
      </c>
      <c r="F250" s="32" t="s">
        <v>623</v>
      </c>
      <c r="G250" s="66">
        <v>0.1</v>
      </c>
    </row>
    <row r="251" spans="1:7" outlineLevel="3" x14ac:dyDescent="0.25">
      <c r="A251" s="4" t="s">
        <v>455</v>
      </c>
      <c r="B251" s="38" t="s">
        <v>419</v>
      </c>
      <c r="C251" s="47">
        <v>0.21</v>
      </c>
      <c r="D251" s="12">
        <f t="shared" si="21"/>
        <v>8.5714285714285701E-2</v>
      </c>
      <c r="E251" s="53">
        <f>G251*$E$246</f>
        <v>0.22176724137931036</v>
      </c>
      <c r="F251" s="25"/>
      <c r="G251" s="66">
        <f>C251/$C$246</f>
        <v>9.0517241379310345E-2</v>
      </c>
    </row>
    <row r="252" spans="1:7" ht="19.5" outlineLevel="4" x14ac:dyDescent="0.25">
      <c r="A252" s="4"/>
      <c r="B252" s="38" t="s">
        <v>619</v>
      </c>
      <c r="C252" s="47"/>
      <c r="D252" s="12">
        <f t="shared" si="21"/>
        <v>0</v>
      </c>
      <c r="E252" s="53">
        <f>G252*E251</f>
        <v>0.19959051724137933</v>
      </c>
      <c r="F252" s="32" t="s">
        <v>623</v>
      </c>
      <c r="G252" s="66">
        <v>0.9</v>
      </c>
    </row>
    <row r="253" spans="1:7" ht="19.5" outlineLevel="4" x14ac:dyDescent="0.25">
      <c r="A253" s="4"/>
      <c r="B253" s="38" t="s">
        <v>622</v>
      </c>
      <c r="C253" s="47"/>
      <c r="D253" s="12">
        <f t="shared" si="21"/>
        <v>0</v>
      </c>
      <c r="E253" s="53">
        <f>G253*E251</f>
        <v>2.2176724137931036E-2</v>
      </c>
      <c r="F253" s="32" t="s">
        <v>623</v>
      </c>
      <c r="G253" s="66">
        <v>0.1</v>
      </c>
    </row>
    <row r="254" spans="1:7" ht="19.5" outlineLevel="3" x14ac:dyDescent="0.25">
      <c r="A254" s="4" t="s">
        <v>456</v>
      </c>
      <c r="B254" s="38" t="s">
        <v>457</v>
      </c>
      <c r="C254" s="47">
        <v>0.02</v>
      </c>
      <c r="D254" s="12">
        <f t="shared" si="21"/>
        <v>8.163265306122448E-3</v>
      </c>
      <c r="E254" s="53">
        <f t="shared" ref="E254:E271" si="22">G254*$E$246</f>
        <v>2.1120689655172418E-2</v>
      </c>
      <c r="F254" s="32" t="s">
        <v>623</v>
      </c>
      <c r="G254" s="66">
        <f t="shared" ref="G254:G271" si="23">C254/$C$246</f>
        <v>8.6206896551724154E-3</v>
      </c>
    </row>
    <row r="255" spans="1:7" ht="19.5" outlineLevel="3" x14ac:dyDescent="0.25">
      <c r="A255" s="4" t="s">
        <v>458</v>
      </c>
      <c r="B255" s="38" t="s">
        <v>424</v>
      </c>
      <c r="C255" s="47">
        <v>0.12</v>
      </c>
      <c r="D255" s="12">
        <f t="shared" si="21"/>
        <v>4.8979591836734691E-2</v>
      </c>
      <c r="E255" s="53">
        <f t="shared" si="22"/>
        <v>0.12672413793103449</v>
      </c>
      <c r="F255" s="32" t="s">
        <v>623</v>
      </c>
      <c r="G255" s="66">
        <f t="shared" si="23"/>
        <v>5.1724137931034482E-2</v>
      </c>
    </row>
    <row r="256" spans="1:7" ht="19.5" outlineLevel="3" x14ac:dyDescent="0.25">
      <c r="A256" s="4" t="s">
        <v>459</v>
      </c>
      <c r="B256" s="38" t="s">
        <v>426</v>
      </c>
      <c r="C256" s="47">
        <v>0.21</v>
      </c>
      <c r="D256" s="12">
        <f t="shared" si="21"/>
        <v>8.5714285714285701E-2</v>
      </c>
      <c r="E256" s="53">
        <f t="shared" si="22"/>
        <v>0.22176724137931036</v>
      </c>
      <c r="F256" s="32" t="s">
        <v>623</v>
      </c>
      <c r="G256" s="66">
        <f t="shared" si="23"/>
        <v>9.0517241379310345E-2</v>
      </c>
    </row>
    <row r="257" spans="1:7" ht="19.5" outlineLevel="3" x14ac:dyDescent="0.25">
      <c r="A257" s="4" t="s">
        <v>460</v>
      </c>
      <c r="B257" s="38" t="s">
        <v>461</v>
      </c>
      <c r="C257" s="47">
        <v>0.33</v>
      </c>
      <c r="D257" s="12">
        <f t="shared" si="21"/>
        <v>0.13469387755102041</v>
      </c>
      <c r="E257" s="53">
        <f t="shared" si="22"/>
        <v>0.34849137931034485</v>
      </c>
      <c r="F257" s="32" t="s">
        <v>623</v>
      </c>
      <c r="G257" s="66">
        <f t="shared" si="23"/>
        <v>0.14224137931034483</v>
      </c>
    </row>
    <row r="258" spans="1:7" ht="19.5" outlineLevel="3" x14ac:dyDescent="0.25">
      <c r="A258" s="4" t="s">
        <v>462</v>
      </c>
      <c r="B258" s="38" t="s">
        <v>386</v>
      </c>
      <c r="C258" s="47">
        <v>0.21</v>
      </c>
      <c r="D258" s="12">
        <f t="shared" si="21"/>
        <v>8.5714285714285701E-2</v>
      </c>
      <c r="E258" s="53">
        <f t="shared" si="22"/>
        <v>0.22176724137931036</v>
      </c>
      <c r="F258" s="32" t="s">
        <v>623</v>
      </c>
      <c r="G258" s="66">
        <f t="shared" si="23"/>
        <v>9.0517241379310345E-2</v>
      </c>
    </row>
    <row r="259" spans="1:7" outlineLevel="3" x14ac:dyDescent="0.25">
      <c r="A259" s="4" t="s">
        <v>463</v>
      </c>
      <c r="B259" s="38" t="s">
        <v>390</v>
      </c>
      <c r="C259" s="47">
        <v>0.11</v>
      </c>
      <c r="D259" s="12">
        <f t="shared" si="21"/>
        <v>4.4897959183673466E-2</v>
      </c>
      <c r="E259" s="53">
        <f t="shared" si="22"/>
        <v>0.11616379310344829</v>
      </c>
      <c r="F259" s="25"/>
      <c r="G259" s="66">
        <f t="shared" si="23"/>
        <v>4.741379310344828E-2</v>
      </c>
    </row>
    <row r="260" spans="1:7" outlineLevel="3" x14ac:dyDescent="0.25">
      <c r="A260" s="4" t="s">
        <v>464</v>
      </c>
      <c r="B260" s="38" t="s">
        <v>434</v>
      </c>
      <c r="C260" s="47">
        <v>0.14000000000000001</v>
      </c>
      <c r="D260" s="12">
        <f t="shared" si="21"/>
        <v>5.7142857142857141E-2</v>
      </c>
      <c r="E260" s="53">
        <f t="shared" si="22"/>
        <v>0.14784482758620693</v>
      </c>
      <c r="F260" s="25"/>
      <c r="G260" s="66">
        <f t="shared" si="23"/>
        <v>6.0344827586206906E-2</v>
      </c>
    </row>
    <row r="261" spans="1:7" outlineLevel="3" x14ac:dyDescent="0.25">
      <c r="A261" s="4" t="s">
        <v>465</v>
      </c>
      <c r="B261" s="38" t="s">
        <v>466</v>
      </c>
      <c r="C261" s="47">
        <v>0.11</v>
      </c>
      <c r="D261" s="12">
        <f t="shared" si="21"/>
        <v>4.4897959183673466E-2</v>
      </c>
      <c r="E261" s="53">
        <f t="shared" si="22"/>
        <v>0.11616379310344829</v>
      </c>
      <c r="F261" s="25"/>
      <c r="G261" s="66">
        <f t="shared" si="23"/>
        <v>4.741379310344828E-2</v>
      </c>
    </row>
    <row r="262" spans="1:7" outlineLevel="3" x14ac:dyDescent="0.25">
      <c r="A262" s="4" t="s">
        <v>467</v>
      </c>
      <c r="B262" s="38" t="s">
        <v>438</v>
      </c>
      <c r="C262" s="47">
        <v>7.0000000000000007E-2</v>
      </c>
      <c r="D262" s="12">
        <f t="shared" si="21"/>
        <v>2.8571428571428571E-2</v>
      </c>
      <c r="E262" s="53">
        <f t="shared" si="22"/>
        <v>7.3922413793103464E-2</v>
      </c>
      <c r="F262" s="25"/>
      <c r="G262" s="66">
        <f t="shared" si="23"/>
        <v>3.0172413793103453E-2</v>
      </c>
    </row>
    <row r="263" spans="1:7" outlineLevel="3" x14ac:dyDescent="0.25">
      <c r="A263" s="4" t="s">
        <v>468</v>
      </c>
      <c r="B263" s="38" t="s">
        <v>398</v>
      </c>
      <c r="C263" s="47">
        <v>0.02</v>
      </c>
      <c r="D263" s="12">
        <f t="shared" si="21"/>
        <v>8.163265306122448E-3</v>
      </c>
      <c r="E263" s="53">
        <f t="shared" si="22"/>
        <v>2.1120689655172418E-2</v>
      </c>
      <c r="F263" s="25"/>
      <c r="G263" s="66">
        <f t="shared" si="23"/>
        <v>8.6206896551724154E-3</v>
      </c>
    </row>
    <row r="264" spans="1:7" outlineLevel="3" x14ac:dyDescent="0.25">
      <c r="A264" s="4" t="s">
        <v>469</v>
      </c>
      <c r="B264" s="38" t="s">
        <v>400</v>
      </c>
      <c r="C264" s="47">
        <v>0.02</v>
      </c>
      <c r="D264" s="12">
        <f t="shared" si="21"/>
        <v>8.163265306122448E-3</v>
      </c>
      <c r="E264" s="53">
        <f t="shared" si="22"/>
        <v>2.1120689655172418E-2</v>
      </c>
      <c r="F264" s="25"/>
      <c r="G264" s="66">
        <f t="shared" si="23"/>
        <v>8.6206896551724154E-3</v>
      </c>
    </row>
    <row r="265" spans="1:7" outlineLevel="3" x14ac:dyDescent="0.25">
      <c r="A265" s="4" t="s">
        <v>470</v>
      </c>
      <c r="B265" s="38" t="s">
        <v>402</v>
      </c>
      <c r="C265" s="47">
        <v>0.02</v>
      </c>
      <c r="D265" s="12">
        <f t="shared" si="21"/>
        <v>8.163265306122448E-3</v>
      </c>
      <c r="E265" s="53">
        <f t="shared" si="22"/>
        <v>2.1120689655172418E-2</v>
      </c>
      <c r="F265" s="25"/>
      <c r="G265" s="66">
        <f t="shared" si="23"/>
        <v>8.6206896551724154E-3</v>
      </c>
    </row>
    <row r="266" spans="1:7" outlineLevel="3" x14ac:dyDescent="0.25">
      <c r="A266" s="4" t="s">
        <v>471</v>
      </c>
      <c r="B266" s="38" t="s">
        <v>472</v>
      </c>
      <c r="C266" s="47">
        <v>0.02</v>
      </c>
      <c r="D266" s="12">
        <f t="shared" si="21"/>
        <v>8.163265306122448E-3</v>
      </c>
      <c r="E266" s="53">
        <f t="shared" si="22"/>
        <v>2.1120689655172418E-2</v>
      </c>
      <c r="F266" s="25"/>
      <c r="G266" s="66">
        <f t="shared" si="23"/>
        <v>8.6206896551724154E-3</v>
      </c>
    </row>
    <row r="267" spans="1:7" outlineLevel="3" x14ac:dyDescent="0.25">
      <c r="A267" s="4" t="s">
        <v>473</v>
      </c>
      <c r="B267" s="38" t="s">
        <v>446</v>
      </c>
      <c r="C267" s="47">
        <v>0.02</v>
      </c>
      <c r="D267" s="12">
        <f t="shared" si="21"/>
        <v>8.163265306122448E-3</v>
      </c>
      <c r="E267" s="53">
        <f t="shared" si="22"/>
        <v>2.1120689655172418E-2</v>
      </c>
      <c r="F267" s="25"/>
      <c r="G267" s="66">
        <f t="shared" si="23"/>
        <v>8.6206896551724154E-3</v>
      </c>
    </row>
    <row r="268" spans="1:7" outlineLevel="3" x14ac:dyDescent="0.25">
      <c r="A268" s="4" t="s">
        <v>474</v>
      </c>
      <c r="B268" s="38" t="s">
        <v>408</v>
      </c>
      <c r="C268" s="47">
        <v>0.02</v>
      </c>
      <c r="D268" s="12">
        <f t="shared" si="21"/>
        <v>8.163265306122448E-3</v>
      </c>
      <c r="E268" s="53">
        <f t="shared" si="22"/>
        <v>2.1120689655172418E-2</v>
      </c>
      <c r="F268" s="25"/>
      <c r="G268" s="66">
        <f t="shared" si="23"/>
        <v>8.6206896551724154E-3</v>
      </c>
    </row>
    <row r="269" spans="1:7" outlineLevel="3" x14ac:dyDescent="0.25">
      <c r="A269" s="4" t="s">
        <v>475</v>
      </c>
      <c r="B269" s="38" t="s">
        <v>410</v>
      </c>
      <c r="C269" s="47">
        <v>0.02</v>
      </c>
      <c r="D269" s="12">
        <f t="shared" si="21"/>
        <v>8.163265306122448E-3</v>
      </c>
      <c r="E269" s="53">
        <f t="shared" si="22"/>
        <v>2.1120689655172418E-2</v>
      </c>
      <c r="F269" s="25"/>
      <c r="G269" s="66">
        <f t="shared" si="23"/>
        <v>8.6206896551724154E-3</v>
      </c>
    </row>
    <row r="270" spans="1:7" outlineLevel="3" x14ac:dyDescent="0.25">
      <c r="A270" s="4" t="s">
        <v>476</v>
      </c>
      <c r="B270" s="38" t="s">
        <v>450</v>
      </c>
      <c r="C270" s="47">
        <v>0.02</v>
      </c>
      <c r="D270" s="12">
        <f t="shared" si="21"/>
        <v>8.163265306122448E-3</v>
      </c>
      <c r="E270" s="53">
        <f t="shared" si="22"/>
        <v>2.1120689655172418E-2</v>
      </c>
      <c r="F270" s="25"/>
      <c r="G270" s="66">
        <f t="shared" si="23"/>
        <v>8.6206896551724154E-3</v>
      </c>
    </row>
    <row r="271" spans="1:7" outlineLevel="3" x14ac:dyDescent="0.25">
      <c r="A271" s="4" t="s">
        <v>477</v>
      </c>
      <c r="B271" s="38" t="s">
        <v>452</v>
      </c>
      <c r="C271" s="47">
        <v>0.02</v>
      </c>
      <c r="D271" s="12">
        <f t="shared" si="21"/>
        <v>8.163265306122448E-3</v>
      </c>
      <c r="E271" s="53">
        <f t="shared" si="22"/>
        <v>2.1120689655172418E-2</v>
      </c>
      <c r="F271" s="25"/>
      <c r="G271" s="66">
        <f t="shared" si="23"/>
        <v>8.6206896551724154E-3</v>
      </c>
    </row>
    <row r="272" spans="1:7" outlineLevel="2" x14ac:dyDescent="0.25">
      <c r="A272" s="3">
        <v>2.4</v>
      </c>
      <c r="B272" s="37" t="s">
        <v>478</v>
      </c>
      <c r="C272" s="46">
        <v>9.36</v>
      </c>
      <c r="D272" s="12">
        <v>14.71</v>
      </c>
      <c r="E272" s="46">
        <v>14.71</v>
      </c>
      <c r="F272" s="27"/>
      <c r="G272" s="66">
        <f>C272/$C$188</f>
        <v>0.12</v>
      </c>
    </row>
    <row r="273" spans="1:7" outlineLevel="3" x14ac:dyDescent="0.25">
      <c r="A273" s="4" t="s">
        <v>479</v>
      </c>
      <c r="B273" s="38" t="s">
        <v>480</v>
      </c>
      <c r="C273" s="47">
        <v>3.18</v>
      </c>
      <c r="D273" s="12">
        <f>C273/$D$272</f>
        <v>0.21617946974847044</v>
      </c>
      <c r="E273" s="53">
        <f>G273*$E$272</f>
        <v>4.9976282051282057</v>
      </c>
      <c r="F273" s="25"/>
      <c r="G273" s="66">
        <f t="shared" ref="G273:G278" si="24">C273/$C$272</f>
        <v>0.33974358974358976</v>
      </c>
    </row>
    <row r="274" spans="1:7" outlineLevel="3" x14ac:dyDescent="0.25">
      <c r="A274" s="4" t="s">
        <v>481</v>
      </c>
      <c r="B274" s="38" t="s">
        <v>482</v>
      </c>
      <c r="C274" s="47">
        <v>2.34</v>
      </c>
      <c r="D274" s="12">
        <f t="shared" ref="D274:D278" si="25">C274/$D$272</f>
        <v>0.15907545887151595</v>
      </c>
      <c r="E274" s="53">
        <f t="shared" ref="E274:E278" si="26">G274*$E$272</f>
        <v>3.6775000000000002</v>
      </c>
      <c r="F274" s="25"/>
      <c r="G274" s="66">
        <f t="shared" si="24"/>
        <v>0.25</v>
      </c>
    </row>
    <row r="275" spans="1:7" outlineLevel="3" x14ac:dyDescent="0.25">
      <c r="A275" s="4" t="s">
        <v>483</v>
      </c>
      <c r="B275" s="38" t="s">
        <v>484</v>
      </c>
      <c r="C275" s="47">
        <v>1.59</v>
      </c>
      <c r="D275" s="12">
        <f t="shared" si="25"/>
        <v>0.10808973487423522</v>
      </c>
      <c r="E275" s="53">
        <f t="shared" si="26"/>
        <v>2.4988141025641029</v>
      </c>
      <c r="F275" s="25"/>
      <c r="G275" s="66">
        <f t="shared" si="24"/>
        <v>0.16987179487179488</v>
      </c>
    </row>
    <row r="276" spans="1:7" outlineLevel="3" x14ac:dyDescent="0.25">
      <c r="A276" s="4" t="s">
        <v>485</v>
      </c>
      <c r="B276" s="38" t="s">
        <v>486</v>
      </c>
      <c r="C276" s="47">
        <v>0.75</v>
      </c>
      <c r="D276" s="12">
        <f t="shared" si="25"/>
        <v>5.0985723997280762E-2</v>
      </c>
      <c r="E276" s="53">
        <f t="shared" si="26"/>
        <v>1.1786858974358976</v>
      </c>
      <c r="F276" s="25"/>
      <c r="G276" s="66">
        <f t="shared" si="24"/>
        <v>8.0128205128205135E-2</v>
      </c>
    </row>
    <row r="277" spans="1:7" outlineLevel="3" x14ac:dyDescent="0.25">
      <c r="A277" s="4" t="s">
        <v>487</v>
      </c>
      <c r="B277" s="38" t="s">
        <v>488</v>
      </c>
      <c r="C277" s="47">
        <v>0.75</v>
      </c>
      <c r="D277" s="12">
        <f t="shared" si="25"/>
        <v>5.0985723997280762E-2</v>
      </c>
      <c r="E277" s="53">
        <f t="shared" si="26"/>
        <v>1.1786858974358976</v>
      </c>
      <c r="F277" s="25"/>
      <c r="G277" s="66">
        <f t="shared" si="24"/>
        <v>8.0128205128205135E-2</v>
      </c>
    </row>
    <row r="278" spans="1:7" outlineLevel="3" x14ac:dyDescent="0.25">
      <c r="A278" s="4" t="s">
        <v>489</v>
      </c>
      <c r="B278" s="38" t="s">
        <v>490</v>
      </c>
      <c r="C278" s="47">
        <v>0.75</v>
      </c>
      <c r="D278" s="12">
        <f t="shared" si="25"/>
        <v>5.0985723997280762E-2</v>
      </c>
      <c r="E278" s="53">
        <f t="shared" si="26"/>
        <v>1.1786858974358976</v>
      </c>
      <c r="F278" s="25"/>
      <c r="G278" s="66">
        <f t="shared" si="24"/>
        <v>8.0128205128205135E-2</v>
      </c>
    </row>
    <row r="279" spans="1:7" outlineLevel="2" x14ac:dyDescent="0.25">
      <c r="A279" s="3">
        <v>2.5</v>
      </c>
      <c r="B279" s="37" t="s">
        <v>491</v>
      </c>
      <c r="C279" s="46">
        <v>1.56</v>
      </c>
      <c r="D279" s="12">
        <v>1.96</v>
      </c>
      <c r="E279" s="46">
        <v>1.96</v>
      </c>
      <c r="F279" s="27"/>
      <c r="G279" s="66">
        <f>C279/$C$188</f>
        <v>0.02</v>
      </c>
    </row>
    <row r="280" spans="1:7" outlineLevel="3" x14ac:dyDescent="0.25">
      <c r="A280" s="6" t="s">
        <v>492</v>
      </c>
      <c r="B280" s="39" t="s">
        <v>493</v>
      </c>
      <c r="C280" s="48">
        <v>0.78</v>
      </c>
      <c r="D280" s="18">
        <f>C280/$D$279</f>
        <v>0.39795918367346939</v>
      </c>
      <c r="E280" s="56">
        <f>G280*E279</f>
        <v>0.98</v>
      </c>
      <c r="F280" s="29"/>
      <c r="G280" s="67">
        <f>C280/C279</f>
        <v>0.5</v>
      </c>
    </row>
    <row r="281" spans="1:7" outlineLevel="4" x14ac:dyDescent="0.25">
      <c r="A281" s="5" t="s">
        <v>494</v>
      </c>
      <c r="B281" s="40" t="s">
        <v>495</v>
      </c>
      <c r="C281" s="49">
        <v>0.39</v>
      </c>
      <c r="D281" s="9">
        <f>C281/$D$280</f>
        <v>0.98000000000000009</v>
      </c>
      <c r="E281" s="57">
        <f>$E$280*50%</f>
        <v>0.49</v>
      </c>
    </row>
    <row r="282" spans="1:7" outlineLevel="4" x14ac:dyDescent="0.25">
      <c r="A282" s="5" t="s">
        <v>496</v>
      </c>
      <c r="B282" s="40" t="s">
        <v>497</v>
      </c>
      <c r="C282" s="49">
        <v>0.39</v>
      </c>
      <c r="D282" s="9">
        <f>C282/$D$280</f>
        <v>0.98000000000000009</v>
      </c>
      <c r="E282" s="57">
        <f>$E$280*50%</f>
        <v>0.49</v>
      </c>
    </row>
    <row r="283" spans="1:7" outlineLevel="3" x14ac:dyDescent="0.25">
      <c r="A283" s="6" t="s">
        <v>498</v>
      </c>
      <c r="B283" s="39" t="s">
        <v>499</v>
      </c>
      <c r="C283" s="48">
        <v>0.78</v>
      </c>
      <c r="D283" s="18">
        <f>C283/$D$279</f>
        <v>0.39795918367346939</v>
      </c>
      <c r="E283" s="56">
        <f>G283*E279</f>
        <v>0.98</v>
      </c>
      <c r="F283" s="29"/>
      <c r="G283" s="67">
        <v>0.5</v>
      </c>
    </row>
    <row r="284" spans="1:7" outlineLevel="4" x14ac:dyDescent="0.25">
      <c r="A284" s="5" t="s">
        <v>500</v>
      </c>
      <c r="B284" s="40" t="s">
        <v>501</v>
      </c>
      <c r="C284" s="49">
        <v>0.39</v>
      </c>
      <c r="D284" s="9">
        <f>C284/$D$283</f>
        <v>0.98000000000000009</v>
      </c>
      <c r="E284" s="57">
        <f t="shared" ref="E284:E285" si="27">$E$280*50%</f>
        <v>0.49</v>
      </c>
    </row>
    <row r="285" spans="1:7" outlineLevel="4" x14ac:dyDescent="0.25">
      <c r="A285" s="5" t="s">
        <v>502</v>
      </c>
      <c r="B285" s="40" t="s">
        <v>503</v>
      </c>
      <c r="C285" s="49">
        <v>0.39</v>
      </c>
      <c r="D285" s="9">
        <f>C285/$D$283</f>
        <v>0.98000000000000009</v>
      </c>
      <c r="E285" s="57">
        <f t="shared" si="27"/>
        <v>0.49</v>
      </c>
      <c r="G285" s="68"/>
    </row>
    <row r="286" spans="1:7" outlineLevel="2" x14ac:dyDescent="0.25">
      <c r="A286" s="3">
        <v>2.6</v>
      </c>
      <c r="B286" s="37" t="s">
        <v>504</v>
      </c>
      <c r="C286" s="46">
        <v>2.35</v>
      </c>
      <c r="D286" s="12">
        <v>2.94</v>
      </c>
      <c r="E286" s="46">
        <v>2.94</v>
      </c>
      <c r="F286" s="27"/>
      <c r="G286" s="66">
        <f>C286/$C$188</f>
        <v>3.0128205128205129E-2</v>
      </c>
    </row>
    <row r="287" spans="1:7" outlineLevel="3" x14ac:dyDescent="0.25">
      <c r="A287" s="4" t="s">
        <v>505</v>
      </c>
      <c r="B287" s="38" t="s">
        <v>506</v>
      </c>
      <c r="C287" s="47">
        <v>0.94</v>
      </c>
      <c r="D287" s="10">
        <f>C287/$D$286</f>
        <v>0.31972789115646255</v>
      </c>
      <c r="E287" s="58">
        <f>G287*$E$286</f>
        <v>1.1759999999999999</v>
      </c>
      <c r="F287" s="10"/>
      <c r="G287" s="63">
        <f>C287/$C$286</f>
        <v>0.39999999999999997</v>
      </c>
    </row>
    <row r="288" spans="1:7" outlineLevel="3" x14ac:dyDescent="0.25">
      <c r="A288" s="4" t="s">
        <v>507</v>
      </c>
      <c r="B288" s="38" t="s">
        <v>508</v>
      </c>
      <c r="C288" s="47">
        <v>0.59</v>
      </c>
      <c r="D288" s="10">
        <f t="shared" ref="D288:D290" si="28">C288/$D$286</f>
        <v>0.20068027210884354</v>
      </c>
      <c r="E288" s="58">
        <f t="shared" ref="E288:E290" si="29">G288*$E$286</f>
        <v>0.73812765957446802</v>
      </c>
      <c r="F288" s="10"/>
      <c r="G288" s="63">
        <f>C288/$C$286</f>
        <v>0.25106382978723402</v>
      </c>
    </row>
    <row r="289" spans="1:7" outlineLevel="3" x14ac:dyDescent="0.25">
      <c r="A289" s="4" t="s">
        <v>509</v>
      </c>
      <c r="B289" s="38" t="s">
        <v>510</v>
      </c>
      <c r="C289" s="47">
        <v>0.47</v>
      </c>
      <c r="D289" s="10">
        <f t="shared" si="28"/>
        <v>0.15986394557823128</v>
      </c>
      <c r="E289" s="58">
        <f t="shared" si="29"/>
        <v>0.58799999999999997</v>
      </c>
      <c r="F289" s="10"/>
      <c r="G289" s="63">
        <f>C289/$C$286</f>
        <v>0.19999999999999998</v>
      </c>
    </row>
    <row r="290" spans="1:7" outlineLevel="3" x14ac:dyDescent="0.25">
      <c r="A290" s="4" t="s">
        <v>511</v>
      </c>
      <c r="B290" s="38" t="s">
        <v>512</v>
      </c>
      <c r="C290" s="47">
        <v>0.35</v>
      </c>
      <c r="D290" s="10">
        <f t="shared" si="28"/>
        <v>0.11904761904761904</v>
      </c>
      <c r="E290" s="58">
        <f t="shared" si="29"/>
        <v>0.43787234042553186</v>
      </c>
      <c r="F290" s="10"/>
      <c r="G290" s="63">
        <f>C290/$C$286</f>
        <v>0.14893617021276595</v>
      </c>
    </row>
    <row r="291" spans="1:7" outlineLevel="2" x14ac:dyDescent="0.25">
      <c r="A291" s="3">
        <v>2.7</v>
      </c>
      <c r="B291" s="37" t="s">
        <v>513</v>
      </c>
      <c r="C291" s="46">
        <v>3.12</v>
      </c>
      <c r="D291" s="12">
        <v>2.94</v>
      </c>
      <c r="E291" s="46">
        <v>2.94</v>
      </c>
      <c r="F291" s="27"/>
      <c r="G291" s="66">
        <f>C291/$C$188</f>
        <v>0.04</v>
      </c>
    </row>
    <row r="292" spans="1:7" outlineLevel="3" x14ac:dyDescent="0.25">
      <c r="A292" s="4" t="s">
        <v>514</v>
      </c>
      <c r="B292" s="38" t="s">
        <v>515</v>
      </c>
      <c r="C292" s="47">
        <v>1.0900000000000001</v>
      </c>
      <c r="D292" s="17">
        <f>C292/$D$291</f>
        <v>0.37074829931972791</v>
      </c>
      <c r="E292" s="59">
        <f>G292*$E$291</f>
        <v>1.0271153846153847</v>
      </c>
      <c r="F292" s="19"/>
      <c r="G292" s="69">
        <f>C292/$C$291</f>
        <v>0.34935897435897439</v>
      </c>
    </row>
    <row r="293" spans="1:7" outlineLevel="3" x14ac:dyDescent="0.25">
      <c r="A293" s="4" t="s">
        <v>516</v>
      </c>
      <c r="B293" s="38" t="s">
        <v>517</v>
      </c>
      <c r="C293" s="47">
        <v>0.31</v>
      </c>
      <c r="D293" s="17">
        <f t="shared" ref="D293:D296" si="30">C293/$D$291</f>
        <v>0.10544217687074831</v>
      </c>
      <c r="E293" s="59">
        <f t="shared" ref="E293:E296" si="31">G293*$E$291</f>
        <v>0.29211538461538461</v>
      </c>
      <c r="F293" s="19"/>
      <c r="G293" s="69">
        <f>C293/$C$291</f>
        <v>9.9358974358974353E-2</v>
      </c>
    </row>
    <row r="294" spans="1:7" outlineLevel="3" x14ac:dyDescent="0.25">
      <c r="A294" s="4" t="s">
        <v>518</v>
      </c>
      <c r="B294" s="38" t="s">
        <v>519</v>
      </c>
      <c r="C294" s="47">
        <v>1.4</v>
      </c>
      <c r="D294" s="17">
        <f t="shared" si="30"/>
        <v>0.47619047619047616</v>
      </c>
      <c r="E294" s="59">
        <f t="shared" si="31"/>
        <v>1.319230769230769</v>
      </c>
      <c r="F294" s="19"/>
      <c r="G294" s="69">
        <f>C294/$C$291</f>
        <v>0.44871794871794868</v>
      </c>
    </row>
    <row r="295" spans="1:7" outlineLevel="3" x14ac:dyDescent="0.25">
      <c r="A295" s="4" t="s">
        <v>520</v>
      </c>
      <c r="B295" s="38" t="s">
        <v>506</v>
      </c>
      <c r="C295" s="47">
        <v>0.16</v>
      </c>
      <c r="D295" s="17">
        <f t="shared" si="30"/>
        <v>5.4421768707482998E-2</v>
      </c>
      <c r="E295" s="59">
        <f t="shared" si="31"/>
        <v>0.15076923076923077</v>
      </c>
      <c r="F295" s="19"/>
      <c r="G295" s="69">
        <f>C295/$C$291</f>
        <v>5.128205128205128E-2</v>
      </c>
    </row>
    <row r="296" spans="1:7" outlineLevel="3" x14ac:dyDescent="0.25">
      <c r="A296" s="4" t="s">
        <v>521</v>
      </c>
      <c r="B296" s="38" t="s">
        <v>522</v>
      </c>
      <c r="C296" s="47">
        <v>0.16</v>
      </c>
      <c r="D296" s="17">
        <f t="shared" si="30"/>
        <v>5.4421768707482998E-2</v>
      </c>
      <c r="E296" s="59">
        <f t="shared" si="31"/>
        <v>0.15076923076923077</v>
      </c>
      <c r="F296" s="19"/>
      <c r="G296" s="69">
        <f>C296/$C$291</f>
        <v>5.128205128205128E-2</v>
      </c>
    </row>
    <row r="297" spans="1:7" outlineLevel="2" x14ac:dyDescent="0.25">
      <c r="A297" s="3">
        <v>2.8</v>
      </c>
      <c r="B297" s="37" t="s">
        <v>523</v>
      </c>
      <c r="C297" s="46">
        <v>7.02</v>
      </c>
      <c r="D297" s="14">
        <v>12.25</v>
      </c>
      <c r="E297" s="60">
        <v>12.25</v>
      </c>
      <c r="F297" s="30"/>
      <c r="G297" s="66">
        <f>C297/$C$188</f>
        <v>0.09</v>
      </c>
    </row>
    <row r="298" spans="1:7" outlineLevel="3" x14ac:dyDescent="0.25">
      <c r="A298" s="4" t="s">
        <v>524</v>
      </c>
      <c r="B298" s="38" t="s">
        <v>525</v>
      </c>
      <c r="C298" s="47">
        <v>2.81</v>
      </c>
      <c r="D298" s="17">
        <f>C298/$D$297</f>
        <v>0.22938775510204082</v>
      </c>
      <c r="E298" s="59">
        <f>G298*$E$297</f>
        <v>4.9034900284900287</v>
      </c>
      <c r="F298" s="19"/>
      <c r="G298" s="69">
        <f>C298/$C$297</f>
        <v>0.40028490028490032</v>
      </c>
    </row>
    <row r="299" spans="1:7" outlineLevel="3" x14ac:dyDescent="0.25">
      <c r="A299" s="4" t="s">
        <v>526</v>
      </c>
      <c r="B299" s="38" t="s">
        <v>508</v>
      </c>
      <c r="C299" s="47">
        <v>1.76</v>
      </c>
      <c r="D299" s="17">
        <f t="shared" ref="D299:D301" si="32">C299/$D$297</f>
        <v>0.1436734693877551</v>
      </c>
      <c r="E299" s="59">
        <f t="shared" ref="E299:E301" si="33">G299*$E$297</f>
        <v>3.0712250712250713</v>
      </c>
      <c r="F299" s="19"/>
      <c r="G299" s="69">
        <f>C299/$C$297</f>
        <v>0.25071225071225073</v>
      </c>
    </row>
    <row r="300" spans="1:7" outlineLevel="3" x14ac:dyDescent="0.25">
      <c r="A300" s="4" t="s">
        <v>527</v>
      </c>
      <c r="B300" s="38" t="s">
        <v>528</v>
      </c>
      <c r="C300" s="47">
        <v>1.4</v>
      </c>
      <c r="D300" s="17">
        <f t="shared" si="32"/>
        <v>0.11428571428571428</v>
      </c>
      <c r="E300" s="59">
        <f t="shared" si="33"/>
        <v>2.4430199430199431</v>
      </c>
      <c r="F300" s="19"/>
      <c r="G300" s="69">
        <f>C300/$C$297</f>
        <v>0.19943019943019943</v>
      </c>
    </row>
    <row r="301" spans="1:7" outlineLevel="3" x14ac:dyDescent="0.25">
      <c r="A301" s="4" t="s">
        <v>529</v>
      </c>
      <c r="B301" s="38" t="s">
        <v>530</v>
      </c>
      <c r="C301" s="47">
        <v>1.05</v>
      </c>
      <c r="D301" s="17">
        <f t="shared" si="32"/>
        <v>8.5714285714285715E-2</v>
      </c>
      <c r="E301" s="59">
        <f t="shared" si="33"/>
        <v>1.8322649572649576</v>
      </c>
      <c r="F301" s="19"/>
      <c r="G301" s="69">
        <f>C301/$C$297</f>
        <v>0.1495726495726496</v>
      </c>
    </row>
    <row r="302" spans="1:7" outlineLevel="2" x14ac:dyDescent="0.25">
      <c r="A302" s="3">
        <v>2.9</v>
      </c>
      <c r="B302" s="37" t="s">
        <v>531</v>
      </c>
      <c r="C302" s="46">
        <v>3.09</v>
      </c>
      <c r="D302" s="14">
        <v>7.84</v>
      </c>
      <c r="E302" s="60">
        <v>7.84</v>
      </c>
      <c r="F302" s="30"/>
      <c r="G302" s="66">
        <f>C302/$C$188</f>
        <v>3.9615384615384615E-2</v>
      </c>
    </row>
    <row r="303" spans="1:7" outlineLevel="3" x14ac:dyDescent="0.25">
      <c r="A303" s="6" t="s">
        <v>532</v>
      </c>
      <c r="B303" s="39" t="s">
        <v>533</v>
      </c>
      <c r="C303" s="48">
        <v>1.62</v>
      </c>
      <c r="D303" s="17">
        <f>C303/$D$302</f>
        <v>0.2066326530612245</v>
      </c>
      <c r="E303" s="59">
        <f>G303*E302</f>
        <v>4.1102912621359229</v>
      </c>
      <c r="F303" s="19"/>
      <c r="G303" s="70">
        <f>C303/C302</f>
        <v>0.52427184466019428</v>
      </c>
    </row>
    <row r="304" spans="1:7" outlineLevel="4" x14ac:dyDescent="0.25">
      <c r="A304" s="5" t="s">
        <v>534</v>
      </c>
      <c r="B304" s="40" t="s">
        <v>535</v>
      </c>
      <c r="C304" s="49">
        <v>0.81</v>
      </c>
      <c r="D304" s="9">
        <f>C304/$D$303</f>
        <v>3.92</v>
      </c>
      <c r="E304" s="61">
        <f>G304*E303</f>
        <v>2.0551456310679614</v>
      </c>
      <c r="F304" s="22"/>
      <c r="G304" s="63">
        <f>C304/$C$303</f>
        <v>0.5</v>
      </c>
    </row>
    <row r="305" spans="1:7" outlineLevel="4" x14ac:dyDescent="0.25">
      <c r="A305" s="5" t="s">
        <v>536</v>
      </c>
      <c r="B305" s="40" t="s">
        <v>537</v>
      </c>
      <c r="C305" s="49">
        <v>0.65</v>
      </c>
      <c r="D305" s="10">
        <f t="shared" ref="D305:D306" si="34">C305/$D$303</f>
        <v>3.145679012345679</v>
      </c>
      <c r="E305" s="61">
        <f>G305*E304</f>
        <v>0.82459546925566352</v>
      </c>
      <c r="F305" s="22"/>
      <c r="G305" s="63">
        <f>C305/$C$303</f>
        <v>0.40123456790123457</v>
      </c>
    </row>
    <row r="306" spans="1:7" outlineLevel="4" x14ac:dyDescent="0.25">
      <c r="A306" s="5" t="s">
        <v>538</v>
      </c>
      <c r="B306" s="40" t="s">
        <v>539</v>
      </c>
      <c r="C306" s="49">
        <v>0.16</v>
      </c>
      <c r="D306" s="10">
        <f t="shared" si="34"/>
        <v>0.774320987654321</v>
      </c>
      <c r="E306" s="61">
        <f>G306*E305</f>
        <v>8.1441527827719851E-2</v>
      </c>
      <c r="F306" s="22"/>
      <c r="G306" s="63">
        <f>C306/$C$303</f>
        <v>9.8765432098765427E-2</v>
      </c>
    </row>
    <row r="307" spans="1:7" outlineLevel="3" x14ac:dyDescent="0.25">
      <c r="A307" s="6" t="s">
        <v>540</v>
      </c>
      <c r="B307" s="39" t="s">
        <v>541</v>
      </c>
      <c r="C307" s="48">
        <v>1.47</v>
      </c>
      <c r="D307" s="17">
        <f>C307/$D$302</f>
        <v>0.1875</v>
      </c>
      <c r="E307" s="59">
        <f>G307*E302</f>
        <v>3.7297087378640779</v>
      </c>
      <c r="F307" s="19"/>
      <c r="G307" s="70">
        <f>C307/C302</f>
        <v>0.47572815533980584</v>
      </c>
    </row>
    <row r="308" spans="1:7" outlineLevel="4" x14ac:dyDescent="0.25">
      <c r="A308" s="5" t="s">
        <v>542</v>
      </c>
      <c r="B308" s="40" t="s">
        <v>535</v>
      </c>
      <c r="C308" s="49">
        <v>0.52</v>
      </c>
      <c r="D308" s="10">
        <f>C308/$D$307</f>
        <v>2.7733333333333334</v>
      </c>
      <c r="E308" s="61">
        <f>G308*$E$307</f>
        <v>1.3193527508090617</v>
      </c>
      <c r="F308" s="22"/>
      <c r="G308" s="63">
        <f t="shared" ref="G308:G314" si="35">C308/$C$307</f>
        <v>0.35374149659863946</v>
      </c>
    </row>
    <row r="309" spans="1:7" outlineLevel="4" x14ac:dyDescent="0.25">
      <c r="A309" s="5" t="s">
        <v>543</v>
      </c>
      <c r="B309" s="40" t="s">
        <v>544</v>
      </c>
      <c r="C309" s="49">
        <v>0.3</v>
      </c>
      <c r="D309" s="10">
        <f t="shared" ref="D309:D314" si="36">C309/$D$307</f>
        <v>1.5999999999999999</v>
      </c>
      <c r="E309" s="61">
        <f t="shared" ref="E309:E314" si="37">G309*$E$307</f>
        <v>0.76116504854368938</v>
      </c>
      <c r="F309" s="22"/>
      <c r="G309" s="63">
        <f t="shared" si="35"/>
        <v>0.20408163265306123</v>
      </c>
    </row>
    <row r="310" spans="1:7" outlineLevel="4" x14ac:dyDescent="0.25">
      <c r="A310" s="5" t="s">
        <v>545</v>
      </c>
      <c r="B310" s="40" t="s">
        <v>546</v>
      </c>
      <c r="C310" s="49">
        <v>0.37</v>
      </c>
      <c r="D310" s="10">
        <f t="shared" si="36"/>
        <v>1.9733333333333334</v>
      </c>
      <c r="E310" s="61">
        <f t="shared" si="37"/>
        <v>0.93877022653721687</v>
      </c>
      <c r="F310" s="22"/>
      <c r="G310" s="63">
        <f t="shared" si="35"/>
        <v>0.25170068027210885</v>
      </c>
    </row>
    <row r="311" spans="1:7" outlineLevel="4" x14ac:dyDescent="0.25">
      <c r="A311" s="5" t="s">
        <v>547</v>
      </c>
      <c r="B311" s="40" t="s">
        <v>548</v>
      </c>
      <c r="C311" s="49">
        <v>7.0000000000000007E-2</v>
      </c>
      <c r="D311" s="10">
        <f t="shared" si="36"/>
        <v>0.37333333333333335</v>
      </c>
      <c r="E311" s="61">
        <f t="shared" si="37"/>
        <v>0.17760517799352754</v>
      </c>
      <c r="F311" s="22"/>
      <c r="G311" s="63">
        <f t="shared" si="35"/>
        <v>4.7619047619047623E-2</v>
      </c>
    </row>
    <row r="312" spans="1:7" outlineLevel="4" x14ac:dyDescent="0.25">
      <c r="A312" s="5" t="s">
        <v>549</v>
      </c>
      <c r="B312" s="40" t="s">
        <v>550</v>
      </c>
      <c r="C312" s="49">
        <v>7.0000000000000007E-2</v>
      </c>
      <c r="D312" s="10">
        <f t="shared" si="36"/>
        <v>0.37333333333333335</v>
      </c>
      <c r="E312" s="61">
        <f t="shared" si="37"/>
        <v>0.17760517799352754</v>
      </c>
      <c r="F312" s="22"/>
      <c r="G312" s="63">
        <f t="shared" si="35"/>
        <v>4.7619047619047623E-2</v>
      </c>
    </row>
    <row r="313" spans="1:7" outlineLevel="4" x14ac:dyDescent="0.25">
      <c r="A313" s="5" t="s">
        <v>551</v>
      </c>
      <c r="B313" s="40" t="s">
        <v>552</v>
      </c>
      <c r="C313" s="49">
        <v>7.0000000000000007E-2</v>
      </c>
      <c r="D313" s="10">
        <f t="shared" si="36"/>
        <v>0.37333333333333335</v>
      </c>
      <c r="E313" s="61">
        <f t="shared" si="37"/>
        <v>0.17760517799352754</v>
      </c>
      <c r="F313" s="22"/>
      <c r="G313" s="63">
        <f t="shared" si="35"/>
        <v>4.7619047619047623E-2</v>
      </c>
    </row>
    <row r="314" spans="1:7" outlineLevel="4" x14ac:dyDescent="0.25">
      <c r="A314" s="5" t="s">
        <v>553</v>
      </c>
      <c r="B314" s="40" t="s">
        <v>554</v>
      </c>
      <c r="C314" s="49">
        <v>7.0000000000000007E-2</v>
      </c>
      <c r="D314" s="10">
        <f t="shared" si="36"/>
        <v>0.37333333333333335</v>
      </c>
      <c r="E314" s="61">
        <f t="shared" si="37"/>
        <v>0.17760517799352754</v>
      </c>
      <c r="F314" s="22"/>
      <c r="G314" s="63">
        <f t="shared" si="35"/>
        <v>4.7619047619047623E-2</v>
      </c>
    </row>
    <row r="315" spans="1:7" outlineLevel="2" x14ac:dyDescent="0.25">
      <c r="A315" s="3">
        <v>2.1</v>
      </c>
      <c r="B315" s="37" t="s">
        <v>555</v>
      </c>
      <c r="C315" s="46">
        <v>1.56</v>
      </c>
      <c r="D315" s="12">
        <v>2.94</v>
      </c>
      <c r="E315" s="46">
        <v>2.94</v>
      </c>
      <c r="F315" s="27"/>
      <c r="G315" s="66">
        <f>C315/$C$188</f>
        <v>0.02</v>
      </c>
    </row>
    <row r="316" spans="1:7" outlineLevel="3" x14ac:dyDescent="0.25">
      <c r="A316" s="4" t="s">
        <v>556</v>
      </c>
      <c r="B316" s="38" t="s">
        <v>557</v>
      </c>
      <c r="C316" s="47">
        <v>0.78</v>
      </c>
      <c r="D316" s="17">
        <f>C316/$D$315</f>
        <v>0.26530612244897961</v>
      </c>
      <c r="E316" s="59">
        <f>G316*$E$315</f>
        <v>1.47</v>
      </c>
      <c r="F316" s="19"/>
      <c r="G316" s="70">
        <f>C316/$C$315</f>
        <v>0.5</v>
      </c>
    </row>
    <row r="317" spans="1:7" outlineLevel="3" x14ac:dyDescent="0.25">
      <c r="A317" s="4" t="s">
        <v>558</v>
      </c>
      <c r="B317" s="38" t="s">
        <v>559</v>
      </c>
      <c r="C317" s="47">
        <v>0.62</v>
      </c>
      <c r="D317" s="17">
        <f t="shared" ref="D317:D318" si="38">C317/$D$315</f>
        <v>0.21088435374149661</v>
      </c>
      <c r="E317" s="59">
        <f t="shared" ref="E317:E318" si="39">G317*$E$315</f>
        <v>1.1684615384615384</v>
      </c>
      <c r="F317" s="19"/>
      <c r="G317" s="70">
        <f>C317/$C$315</f>
        <v>0.39743589743589741</v>
      </c>
    </row>
    <row r="318" spans="1:7" outlineLevel="3" x14ac:dyDescent="0.25">
      <c r="A318" s="4" t="s">
        <v>560</v>
      </c>
      <c r="B318" s="38" t="s">
        <v>561</v>
      </c>
      <c r="C318" s="47">
        <v>0.16</v>
      </c>
      <c r="D318" s="17">
        <f t="shared" si="38"/>
        <v>5.4421768707482998E-2</v>
      </c>
      <c r="E318" s="59">
        <f t="shared" si="39"/>
        <v>0.30153846153846153</v>
      </c>
      <c r="F318" s="19"/>
      <c r="G318" s="70">
        <f>C318/$C$315</f>
        <v>0.10256410256410256</v>
      </c>
    </row>
    <row r="319" spans="1:7" outlineLevel="2" x14ac:dyDescent="0.25">
      <c r="A319" s="3">
        <v>2.11</v>
      </c>
      <c r="B319" s="37" t="s">
        <v>562</v>
      </c>
      <c r="C319" s="46">
        <v>2.35</v>
      </c>
      <c r="D319" s="12">
        <v>3.92</v>
      </c>
      <c r="E319" s="46">
        <v>3.92</v>
      </c>
      <c r="F319" s="27"/>
      <c r="G319" s="66">
        <f>C319/$C$188</f>
        <v>3.0128205128205129E-2</v>
      </c>
    </row>
    <row r="320" spans="1:7" ht="19.5" outlineLevel="3" x14ac:dyDescent="0.25">
      <c r="A320" s="4" t="s">
        <v>563</v>
      </c>
      <c r="B320" s="38" t="s">
        <v>557</v>
      </c>
      <c r="C320" s="47">
        <v>0.82</v>
      </c>
      <c r="D320" s="17">
        <f>C320/$D$319</f>
        <v>0.20918367346938774</v>
      </c>
      <c r="E320" s="59">
        <f t="shared" ref="E320:E325" si="40">G320*E319</f>
        <v>1.3678297872340424</v>
      </c>
      <c r="F320" s="32" t="s">
        <v>623</v>
      </c>
      <c r="G320" s="70">
        <f t="shared" ref="G320:G325" si="41">C320/$C$319</f>
        <v>0.34893617021276591</v>
      </c>
    </row>
    <row r="321" spans="1:7" ht="19.5" outlineLevel="3" x14ac:dyDescent="0.25">
      <c r="A321" s="4" t="s">
        <v>564</v>
      </c>
      <c r="B321" s="38" t="s">
        <v>559</v>
      </c>
      <c r="C321" s="47">
        <v>0.35</v>
      </c>
      <c r="D321" s="17">
        <f t="shared" ref="D321:D325" si="42">C321/$D$319</f>
        <v>8.9285714285714288E-2</v>
      </c>
      <c r="E321" s="59">
        <f t="shared" si="40"/>
        <v>0.20371933001358078</v>
      </c>
      <c r="F321" s="32" t="s">
        <v>623</v>
      </c>
      <c r="G321" s="70">
        <f t="shared" si="41"/>
        <v>0.14893617021276595</v>
      </c>
    </row>
    <row r="322" spans="1:7" outlineLevel="3" x14ac:dyDescent="0.25">
      <c r="A322" s="4" t="s">
        <v>565</v>
      </c>
      <c r="B322" s="38" t="s">
        <v>566</v>
      </c>
      <c r="C322" s="47">
        <v>0.47</v>
      </c>
      <c r="D322" s="17">
        <f t="shared" si="42"/>
        <v>0.11989795918367346</v>
      </c>
      <c r="E322" s="59">
        <f t="shared" si="40"/>
        <v>4.074386600271615E-2</v>
      </c>
      <c r="F322" s="19"/>
      <c r="G322" s="70">
        <f t="shared" si="41"/>
        <v>0.19999999999999998</v>
      </c>
    </row>
    <row r="323" spans="1:7" outlineLevel="3" x14ac:dyDescent="0.25">
      <c r="A323" s="4" t="s">
        <v>567</v>
      </c>
      <c r="B323" s="38" t="s">
        <v>568</v>
      </c>
      <c r="C323" s="47">
        <v>0.47</v>
      </c>
      <c r="D323" s="17">
        <f t="shared" si="42"/>
        <v>0.11989795918367346</v>
      </c>
      <c r="E323" s="59">
        <f t="shared" si="40"/>
        <v>8.1487732005432294E-3</v>
      </c>
      <c r="F323" s="19"/>
      <c r="G323" s="70">
        <f t="shared" si="41"/>
        <v>0.19999999999999998</v>
      </c>
    </row>
    <row r="324" spans="1:7" outlineLevel="3" x14ac:dyDescent="0.25">
      <c r="A324" s="4" t="s">
        <v>569</v>
      </c>
      <c r="B324" s="38" t="s">
        <v>570</v>
      </c>
      <c r="C324" s="47">
        <v>0.12</v>
      </c>
      <c r="D324" s="17">
        <f t="shared" si="42"/>
        <v>3.0612244897959183E-2</v>
      </c>
      <c r="E324" s="59">
        <f t="shared" si="40"/>
        <v>4.161075676873138E-4</v>
      </c>
      <c r="F324" s="19"/>
      <c r="G324" s="70">
        <f t="shared" si="41"/>
        <v>5.106382978723404E-2</v>
      </c>
    </row>
    <row r="325" spans="1:7" outlineLevel="3" x14ac:dyDescent="0.25">
      <c r="A325" s="4" t="s">
        <v>571</v>
      </c>
      <c r="B325" s="38" t="s">
        <v>572</v>
      </c>
      <c r="C325" s="47">
        <v>0.12</v>
      </c>
      <c r="D325" s="17">
        <f t="shared" si="42"/>
        <v>3.0612244897959183E-2</v>
      </c>
      <c r="E325" s="59">
        <f t="shared" si="40"/>
        <v>2.124804600956496E-5</v>
      </c>
      <c r="F325" s="19"/>
      <c r="G325" s="70">
        <f t="shared" si="41"/>
        <v>5.106382978723404E-2</v>
      </c>
    </row>
    <row r="326" spans="1:7" outlineLevel="2" x14ac:dyDescent="0.25">
      <c r="A326" s="3">
        <v>2.12</v>
      </c>
      <c r="B326" s="37" t="s">
        <v>573</v>
      </c>
      <c r="C326" s="46">
        <v>1.56</v>
      </c>
      <c r="D326" s="12">
        <v>2.94</v>
      </c>
      <c r="E326" s="46">
        <v>2.94</v>
      </c>
      <c r="F326" s="27"/>
      <c r="G326" s="66">
        <f>C326/$C$188</f>
        <v>0.02</v>
      </c>
    </row>
    <row r="327" spans="1:7" outlineLevel="3" x14ac:dyDescent="0.25">
      <c r="A327" s="4" t="s">
        <v>574</v>
      </c>
      <c r="B327" s="38" t="s">
        <v>575</v>
      </c>
      <c r="C327" s="47">
        <v>1.01</v>
      </c>
      <c r="D327" s="17">
        <f>C327/$D$326</f>
        <v>0.34353741496598639</v>
      </c>
      <c r="E327" s="59">
        <f>G327*E326</f>
        <v>1.9034615384615385</v>
      </c>
      <c r="F327" s="19"/>
      <c r="G327" s="70">
        <f>C327/C326</f>
        <v>0.64743589743589747</v>
      </c>
    </row>
    <row r="328" spans="1:7" outlineLevel="3" x14ac:dyDescent="0.25">
      <c r="A328" s="4" t="s">
        <v>576</v>
      </c>
      <c r="B328" s="38" t="s">
        <v>577</v>
      </c>
      <c r="C328" s="47">
        <v>0.55000000000000004</v>
      </c>
      <c r="D328" s="17">
        <f>C328/$D$326</f>
        <v>0.1870748299319728</v>
      </c>
      <c r="E328" s="59">
        <f>G328*E326</f>
        <v>1.0365384615384616</v>
      </c>
      <c r="F328" s="19"/>
      <c r="G328" s="70">
        <f>C328/C326</f>
        <v>0.35256410256410259</v>
      </c>
    </row>
    <row r="329" spans="1:7" outlineLevel="2" x14ac:dyDescent="0.25">
      <c r="A329" s="3">
        <v>2.13</v>
      </c>
      <c r="B329" s="37" t="s">
        <v>578</v>
      </c>
      <c r="C329" s="46">
        <v>1.56</v>
      </c>
      <c r="D329" s="12">
        <v>1.96</v>
      </c>
      <c r="E329" s="46">
        <v>1.96</v>
      </c>
      <c r="F329" s="27"/>
      <c r="G329" s="66">
        <f>C329/$C$188</f>
        <v>0.02</v>
      </c>
    </row>
    <row r="330" spans="1:7" outlineLevel="3" x14ac:dyDescent="0.25">
      <c r="A330" s="4" t="s">
        <v>579</v>
      </c>
      <c r="B330" s="38" t="s">
        <v>580</v>
      </c>
      <c r="C330" s="47">
        <v>1.56</v>
      </c>
      <c r="D330" s="17">
        <f>C330/$D$329</f>
        <v>0.79591836734693877</v>
      </c>
      <c r="E330" s="59">
        <v>1.96</v>
      </c>
      <c r="F330" s="19"/>
      <c r="G330" s="71"/>
    </row>
    <row r="331" spans="1:7" outlineLevel="2" x14ac:dyDescent="0.25">
      <c r="A331" s="3">
        <v>2.14</v>
      </c>
      <c r="B331" s="37" t="s">
        <v>581</v>
      </c>
      <c r="C331" s="46">
        <v>3.14</v>
      </c>
      <c r="D331" s="12">
        <v>4.17</v>
      </c>
      <c r="E331" s="46">
        <v>4.17</v>
      </c>
      <c r="F331" s="27"/>
      <c r="G331" s="66">
        <f>C331/$C$188</f>
        <v>4.025641025641026E-2</v>
      </c>
    </row>
    <row r="332" spans="1:7" ht="19.5" outlineLevel="3" x14ac:dyDescent="0.25">
      <c r="A332" s="4" t="s">
        <v>582</v>
      </c>
      <c r="B332" s="38" t="s">
        <v>583</v>
      </c>
      <c r="C332" s="47">
        <v>1.0900000000000001</v>
      </c>
      <c r="D332" s="17">
        <f>C332/$D$331</f>
        <v>0.26139088729016791</v>
      </c>
      <c r="E332" s="59">
        <f>G332*$E$331</f>
        <v>1.447547770700637</v>
      </c>
      <c r="F332" s="32" t="s">
        <v>623</v>
      </c>
      <c r="G332" s="70">
        <f t="shared" ref="G332:G338" si="43">C332/$C$331</f>
        <v>0.34713375796178347</v>
      </c>
    </row>
    <row r="333" spans="1:7" ht="19.5" outlineLevel="3" x14ac:dyDescent="0.25">
      <c r="A333" s="4" t="s">
        <v>584</v>
      </c>
      <c r="B333" s="38" t="s">
        <v>585</v>
      </c>
      <c r="C333" s="47">
        <v>0.16</v>
      </c>
      <c r="D333" s="17">
        <f t="shared" ref="D333:D338" si="44">C333/$D$331</f>
        <v>3.836930455635492E-2</v>
      </c>
      <c r="E333" s="59">
        <f t="shared" ref="E333:E338" si="45">G333*$E$331</f>
        <v>0.21248407643312101</v>
      </c>
      <c r="F333" s="32" t="s">
        <v>623</v>
      </c>
      <c r="G333" s="70">
        <f t="shared" si="43"/>
        <v>5.0955414012738849E-2</v>
      </c>
    </row>
    <row r="334" spans="1:7" outlineLevel="3" x14ac:dyDescent="0.25">
      <c r="A334" s="4" t="s">
        <v>586</v>
      </c>
      <c r="B334" s="38" t="s">
        <v>587</v>
      </c>
      <c r="C334" s="47">
        <v>1.25</v>
      </c>
      <c r="D334" s="17">
        <f t="shared" si="44"/>
        <v>0.29976019184652281</v>
      </c>
      <c r="E334" s="59">
        <f t="shared" si="45"/>
        <v>1.6600318471337578</v>
      </c>
      <c r="F334" s="19"/>
      <c r="G334" s="70">
        <f t="shared" si="43"/>
        <v>0.39808917197452226</v>
      </c>
    </row>
    <row r="335" spans="1:7" outlineLevel="3" x14ac:dyDescent="0.25">
      <c r="A335" s="4" t="s">
        <v>588</v>
      </c>
      <c r="B335" s="38" t="s">
        <v>577</v>
      </c>
      <c r="C335" s="47">
        <v>0.16</v>
      </c>
      <c r="D335" s="17">
        <f t="shared" si="44"/>
        <v>3.836930455635492E-2</v>
      </c>
      <c r="E335" s="59">
        <f t="shared" si="45"/>
        <v>0.21248407643312101</v>
      </c>
      <c r="F335" s="19"/>
      <c r="G335" s="70">
        <f t="shared" si="43"/>
        <v>5.0955414012738849E-2</v>
      </c>
    </row>
    <row r="336" spans="1:7" outlineLevel="3" x14ac:dyDescent="0.25">
      <c r="A336" s="4" t="s">
        <v>589</v>
      </c>
      <c r="B336" s="38" t="s">
        <v>590</v>
      </c>
      <c r="C336" s="47">
        <v>0.16</v>
      </c>
      <c r="D336" s="17">
        <f t="shared" si="44"/>
        <v>3.836930455635492E-2</v>
      </c>
      <c r="E336" s="59">
        <f t="shared" si="45"/>
        <v>0.21248407643312101</v>
      </c>
      <c r="F336" s="19"/>
      <c r="G336" s="70">
        <f t="shared" si="43"/>
        <v>5.0955414012738849E-2</v>
      </c>
    </row>
    <row r="337" spans="1:7" outlineLevel="3" x14ac:dyDescent="0.25">
      <c r="A337" s="4" t="s">
        <v>591</v>
      </c>
      <c r="B337" s="38" t="s">
        <v>592</v>
      </c>
      <c r="C337" s="47">
        <v>0.16</v>
      </c>
      <c r="D337" s="17">
        <f t="shared" si="44"/>
        <v>3.836930455635492E-2</v>
      </c>
      <c r="E337" s="59">
        <f t="shared" si="45"/>
        <v>0.21248407643312101</v>
      </c>
      <c r="F337" s="19"/>
      <c r="G337" s="70">
        <f t="shared" si="43"/>
        <v>5.0955414012738849E-2</v>
      </c>
    </row>
    <row r="338" spans="1:7" outlineLevel="3" x14ac:dyDescent="0.25">
      <c r="A338" s="4" t="s">
        <v>593</v>
      </c>
      <c r="B338" s="38" t="s">
        <v>594</v>
      </c>
      <c r="C338" s="47">
        <v>0.16</v>
      </c>
      <c r="D338" s="17">
        <f t="shared" si="44"/>
        <v>3.836930455635492E-2</v>
      </c>
      <c r="E338" s="59">
        <f t="shared" si="45"/>
        <v>0.21248407643312101</v>
      </c>
      <c r="F338" s="19"/>
      <c r="G338" s="70">
        <f t="shared" si="43"/>
        <v>5.0955414012738849E-2</v>
      </c>
    </row>
    <row r="339" spans="1:7" outlineLevel="2" x14ac:dyDescent="0.25">
      <c r="A339" s="3">
        <v>2.15</v>
      </c>
      <c r="B339" s="37" t="s">
        <v>595</v>
      </c>
      <c r="C339" s="46">
        <v>1.56</v>
      </c>
      <c r="D339" s="12">
        <v>1.96</v>
      </c>
      <c r="E339" s="46">
        <v>1.96</v>
      </c>
      <c r="F339" s="27"/>
      <c r="G339" s="66">
        <f>C339/$C$188</f>
        <v>0.02</v>
      </c>
    </row>
    <row r="340" spans="1:7" outlineLevel="3" x14ac:dyDescent="0.25">
      <c r="A340" s="4" t="s">
        <v>596</v>
      </c>
      <c r="B340" s="38" t="s">
        <v>575</v>
      </c>
      <c r="C340" s="47">
        <v>1.01</v>
      </c>
      <c r="D340" s="17">
        <f>C340/$D$339</f>
        <v>0.51530612244897955</v>
      </c>
      <c r="E340" s="59">
        <f>G340*E339</f>
        <v>1.268974358974359</v>
      </c>
      <c r="F340" s="19"/>
      <c r="G340" s="71">
        <f>C340/C339</f>
        <v>0.64743589743589747</v>
      </c>
    </row>
    <row r="341" spans="1:7" outlineLevel="3" x14ac:dyDescent="0.25">
      <c r="A341" s="4" t="s">
        <v>597</v>
      </c>
      <c r="B341" s="38" t="s">
        <v>598</v>
      </c>
      <c r="C341" s="47">
        <v>0.55000000000000004</v>
      </c>
      <c r="D341" s="17">
        <f>C341/$D$339</f>
        <v>0.28061224489795922</v>
      </c>
      <c r="E341" s="59">
        <f>G341*E339</f>
        <v>0.69102564102564101</v>
      </c>
      <c r="F341" s="19"/>
      <c r="G341" s="71">
        <f>C341/C339</f>
        <v>0.35256410256410259</v>
      </c>
    </row>
    <row r="342" spans="1:7" outlineLevel="2" x14ac:dyDescent="0.25">
      <c r="A342" s="3">
        <v>2.16</v>
      </c>
      <c r="B342" s="37" t="s">
        <v>599</v>
      </c>
      <c r="C342" s="46">
        <v>0.78</v>
      </c>
      <c r="D342" s="12">
        <v>0.98</v>
      </c>
      <c r="E342" s="46">
        <v>0.98</v>
      </c>
      <c r="F342" s="27"/>
      <c r="G342" s="66">
        <f>C342/$C$188</f>
        <v>0.01</v>
      </c>
    </row>
    <row r="343" spans="1:7" outlineLevel="3" x14ac:dyDescent="0.25">
      <c r="A343" s="4" t="s">
        <v>600</v>
      </c>
      <c r="B343" s="38" t="s">
        <v>450</v>
      </c>
      <c r="C343" s="47">
        <v>0.39</v>
      </c>
      <c r="D343" s="17">
        <f>C343/D342</f>
        <v>0.39795918367346939</v>
      </c>
      <c r="E343" s="59">
        <f>G343*E342</f>
        <v>0.49</v>
      </c>
      <c r="F343" s="19"/>
      <c r="G343" s="70">
        <f>C343/C342</f>
        <v>0.5</v>
      </c>
    </row>
    <row r="344" spans="1:7" outlineLevel="3" x14ac:dyDescent="0.25">
      <c r="A344" s="4" t="s">
        <v>601</v>
      </c>
      <c r="B344" s="38" t="s">
        <v>602</v>
      </c>
      <c r="C344" s="47">
        <v>0.39</v>
      </c>
      <c r="D344" s="17">
        <f>C344/D342</f>
        <v>0.39795918367346939</v>
      </c>
      <c r="E344" s="59">
        <v>0.49</v>
      </c>
      <c r="F344" s="19"/>
      <c r="G344" s="71"/>
    </row>
    <row r="345" spans="1:7" outlineLevel="2" x14ac:dyDescent="0.25">
      <c r="A345" s="3">
        <v>2.17</v>
      </c>
      <c r="B345" s="37" t="s">
        <v>603</v>
      </c>
      <c r="C345" s="46">
        <v>0.78</v>
      </c>
      <c r="D345" s="12">
        <v>0.98</v>
      </c>
      <c r="E345" s="46">
        <v>0.98</v>
      </c>
      <c r="F345" s="27"/>
      <c r="G345" s="66">
        <f>C345/$C$188</f>
        <v>0.01</v>
      </c>
    </row>
    <row r="346" spans="1:7" outlineLevel="3" x14ac:dyDescent="0.25">
      <c r="A346" s="4" t="s">
        <v>604</v>
      </c>
      <c r="B346" s="38" t="s">
        <v>605</v>
      </c>
      <c r="C346" s="47">
        <v>0.78</v>
      </c>
      <c r="D346" s="17">
        <f>C346/D345</f>
        <v>0.79591836734693877</v>
      </c>
      <c r="E346" s="59">
        <v>0.98</v>
      </c>
      <c r="F346" s="19"/>
      <c r="G346" s="72"/>
    </row>
    <row r="347" spans="1:7" outlineLevel="2" x14ac:dyDescent="0.25">
      <c r="A347" s="3">
        <v>2.1800000000000002</v>
      </c>
      <c r="B347" s="37" t="s">
        <v>606</v>
      </c>
      <c r="C347" s="46">
        <v>0.78</v>
      </c>
      <c r="D347" s="15">
        <v>0</v>
      </c>
      <c r="E347" s="55">
        <v>0</v>
      </c>
      <c r="F347" s="28"/>
      <c r="G347" s="66">
        <f>C347/$C$188</f>
        <v>0.01</v>
      </c>
    </row>
    <row r="348" spans="1:7" outlineLevel="3" x14ac:dyDescent="0.25">
      <c r="A348" s="4" t="s">
        <v>607</v>
      </c>
      <c r="B348" s="38" t="s">
        <v>608</v>
      </c>
      <c r="C348" s="47">
        <v>0.78</v>
      </c>
      <c r="D348" s="11">
        <v>0</v>
      </c>
      <c r="E348" s="62">
        <v>0</v>
      </c>
      <c r="F348" s="11"/>
    </row>
    <row r="349" spans="1:7" outlineLevel="1" x14ac:dyDescent="0.25">
      <c r="A349" s="2">
        <v>3</v>
      </c>
      <c r="B349" s="36" t="s">
        <v>609</v>
      </c>
      <c r="C349" s="45">
        <v>1</v>
      </c>
      <c r="D349" s="13">
        <v>1</v>
      </c>
      <c r="E349" s="45">
        <v>1</v>
      </c>
      <c r="F349" s="24"/>
      <c r="G349" s="73"/>
    </row>
    <row r="350" spans="1:7" outlineLevel="2" x14ac:dyDescent="0.25">
      <c r="A350" s="7">
        <v>3.1</v>
      </c>
      <c r="B350" s="41" t="s">
        <v>610</v>
      </c>
      <c r="C350" s="50">
        <v>1</v>
      </c>
      <c r="D350" s="16">
        <f>C350/D349</f>
        <v>1</v>
      </c>
      <c r="E350" s="50">
        <v>1</v>
      </c>
      <c r="F350" s="31"/>
      <c r="G350" s="74"/>
    </row>
    <row r="351" spans="1:7" outlineLevel="1" x14ac:dyDescent="0.25">
      <c r="A351" s="2">
        <v>4</v>
      </c>
      <c r="B351" s="36" t="s">
        <v>611</v>
      </c>
      <c r="C351" s="45">
        <v>1</v>
      </c>
      <c r="D351" s="13">
        <v>1</v>
      </c>
      <c r="E351" s="45">
        <v>1</v>
      </c>
      <c r="F351" s="24"/>
      <c r="G351" s="73"/>
    </row>
    <row r="352" spans="1:7" outlineLevel="2" x14ac:dyDescent="0.25">
      <c r="A352" s="7">
        <v>4.0999999999999996</v>
      </c>
      <c r="B352" s="41" t="s">
        <v>612</v>
      </c>
      <c r="C352" s="50">
        <v>1</v>
      </c>
      <c r="D352" s="16">
        <f>C352/D351</f>
        <v>1</v>
      </c>
      <c r="E352" s="50">
        <v>1</v>
      </c>
      <c r="F352" s="31"/>
      <c r="G352" s="74"/>
    </row>
    <row r="353" spans="1:7" outlineLevel="1" x14ac:dyDescent="0.25">
      <c r="A353" s="2">
        <v>5</v>
      </c>
      <c r="B353" s="36" t="s">
        <v>613</v>
      </c>
      <c r="C353" s="45">
        <v>3</v>
      </c>
      <c r="D353" s="13">
        <v>3</v>
      </c>
      <c r="E353" s="45">
        <v>3</v>
      </c>
      <c r="F353" s="24"/>
      <c r="G353" s="73"/>
    </row>
    <row r="354" spans="1:7" outlineLevel="2" x14ac:dyDescent="0.25">
      <c r="A354" s="7">
        <v>5.0999999999999996</v>
      </c>
      <c r="B354" s="41" t="s">
        <v>614</v>
      </c>
      <c r="C354" s="50">
        <v>3</v>
      </c>
      <c r="D354" s="16">
        <f>C354/D353</f>
        <v>1</v>
      </c>
      <c r="E354" s="50">
        <v>1</v>
      </c>
      <c r="F354" s="31"/>
      <c r="G354" s="74"/>
    </row>
    <row r="355" spans="1:7" outlineLevel="1" x14ac:dyDescent="0.25">
      <c r="A355" s="2">
        <v>6</v>
      </c>
      <c r="B355" s="36" t="s">
        <v>615</v>
      </c>
      <c r="C355" s="45">
        <v>1</v>
      </c>
      <c r="D355" s="13">
        <v>1</v>
      </c>
      <c r="E355" s="45">
        <v>1</v>
      </c>
      <c r="F355" s="24"/>
      <c r="G355" s="73"/>
    </row>
    <row r="356" spans="1:7" outlineLevel="2" x14ac:dyDescent="0.25">
      <c r="A356" s="7">
        <v>6.1</v>
      </c>
      <c r="B356" s="41" t="s">
        <v>616</v>
      </c>
      <c r="C356" s="50">
        <v>1</v>
      </c>
      <c r="D356" s="16">
        <f>C356/D355</f>
        <v>1</v>
      </c>
      <c r="E356" s="50">
        <v>1</v>
      </c>
      <c r="F356" s="31"/>
      <c r="G356" s="74"/>
    </row>
    <row r="357" spans="1:7" outlineLevel="1" x14ac:dyDescent="0.25">
      <c r="A357" s="2">
        <v>7</v>
      </c>
      <c r="B357" s="36" t="s">
        <v>617</v>
      </c>
      <c r="C357" s="45">
        <v>1</v>
      </c>
      <c r="D357" s="13">
        <v>1</v>
      </c>
      <c r="E357" s="45">
        <v>1</v>
      </c>
      <c r="F357" s="24"/>
      <c r="G357" s="73"/>
    </row>
    <row r="358" spans="1:7" outlineLevel="2" x14ac:dyDescent="0.25">
      <c r="A358" s="7">
        <v>7.1</v>
      </c>
      <c r="B358" s="41" t="s">
        <v>618</v>
      </c>
      <c r="C358" s="50">
        <v>1</v>
      </c>
      <c r="D358" s="16">
        <f>C358/D357</f>
        <v>1</v>
      </c>
      <c r="E358" s="50">
        <v>1</v>
      </c>
      <c r="F358" s="31"/>
      <c r="G358" s="74"/>
    </row>
    <row r="359" spans="1:7" x14ac:dyDescent="0.3">
      <c r="G359" s="68"/>
    </row>
  </sheetData>
  <autoFilter ref="A1:G358" xr:uid="{6521CD46-7F84-4017-8798-33D532B970B5}"/>
  <pageMargins left="0.7" right="0.7" top="0.75" bottom="0.75" header="0.3" footer="0.3"/>
  <pageSetup paperSize="9" scale="40" orientation="portrait" verticalDpi="1200" r:id="rId1"/>
  <rowBreaks count="2" manualBreakCount="2">
    <brk id="90" max="5" man="1"/>
    <brk id="1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A434-320F-46BE-BADF-B20C7AFFAA23}">
  <sheetPr>
    <outlinePr summaryBelow="0"/>
  </sheetPr>
  <dimension ref="A1:M490"/>
  <sheetViews>
    <sheetView tabSelected="1" view="pageBreakPreview" zoomScale="55" zoomScaleNormal="100" zoomScaleSheetLayoutView="55" workbookViewId="0">
      <pane ySplit="1" topLeftCell="A2" activePane="bottomLeft" state="frozen"/>
      <selection pane="bottomLeft" activeCell="B28" sqref="B28"/>
    </sheetView>
  </sheetViews>
  <sheetFormatPr defaultRowHeight="26.25" customHeight="1" outlineLevelRow="5" x14ac:dyDescent="0.35"/>
  <cols>
    <col min="1" max="1" width="14.42578125" style="127" customWidth="1"/>
    <col min="2" max="2" width="195" style="128" customWidth="1"/>
    <col min="3" max="3" width="15.85546875" style="129" hidden="1" customWidth="1"/>
    <col min="4" max="4" width="18" style="111" customWidth="1"/>
    <col min="5" max="5" width="18" style="111" hidden="1" customWidth="1"/>
    <col min="6" max="6" width="18" style="80" hidden="1" customWidth="1"/>
    <col min="7" max="7" width="22.140625" hidden="1" customWidth="1"/>
    <col min="8" max="12" width="9.140625" hidden="1" customWidth="1"/>
    <col min="13" max="13" width="20.140625" hidden="1" customWidth="1"/>
  </cols>
  <sheetData>
    <row r="1" spans="1:7" ht="26.25" customHeight="1" x14ac:dyDescent="0.25">
      <c r="A1" s="76" t="s">
        <v>0</v>
      </c>
      <c r="B1" s="77" t="s">
        <v>1</v>
      </c>
      <c r="C1" s="78" t="s">
        <v>2</v>
      </c>
      <c r="D1" s="147" t="s">
        <v>803</v>
      </c>
      <c r="E1" s="79"/>
    </row>
    <row r="2" spans="1:7" ht="26.25" customHeight="1" x14ac:dyDescent="0.25">
      <c r="A2" s="81">
        <v>0</v>
      </c>
      <c r="B2" s="82" t="s">
        <v>3</v>
      </c>
      <c r="C2" s="83">
        <v>100</v>
      </c>
      <c r="D2" s="84">
        <v>100</v>
      </c>
      <c r="E2" s="84"/>
    </row>
    <row r="3" spans="1:7" ht="26.25" customHeight="1" x14ac:dyDescent="0.25">
      <c r="A3" s="85">
        <v>1</v>
      </c>
      <c r="B3" s="86" t="s">
        <v>4</v>
      </c>
      <c r="C3" s="87">
        <f>SUM(C5:C182)</f>
        <v>5.928300000000009</v>
      </c>
      <c r="D3" s="88">
        <v>10</v>
      </c>
      <c r="E3" s="88"/>
      <c r="F3" s="89"/>
    </row>
    <row r="4" spans="1:7" ht="26.25" customHeight="1" outlineLevel="1" x14ac:dyDescent="0.25">
      <c r="A4" s="90">
        <v>1.1000000000000001</v>
      </c>
      <c r="B4" s="91" t="s">
        <v>5</v>
      </c>
      <c r="C4" s="92">
        <f>SUM(C5:C182)</f>
        <v>5.928300000000009</v>
      </c>
      <c r="D4" s="93">
        <v>10</v>
      </c>
      <c r="E4" s="93"/>
      <c r="F4" s="94">
        <f>C4/C3</f>
        <v>1</v>
      </c>
    </row>
    <row r="5" spans="1:7" ht="26.25" customHeight="1" outlineLevel="2" x14ac:dyDescent="0.25">
      <c r="A5" s="95" t="s">
        <v>6</v>
      </c>
      <c r="B5" s="96" t="s">
        <v>624</v>
      </c>
      <c r="C5" s="97">
        <v>6.6900000000000001E-2</v>
      </c>
      <c r="D5" s="201">
        <f>G5*$D$4</f>
        <v>0.13379999999999989</v>
      </c>
      <c r="E5" s="93"/>
      <c r="F5" s="98">
        <f>D5/$D$4</f>
        <v>1.3379999999999989E-2</v>
      </c>
      <c r="G5" s="75">
        <v>1.3379999999999989E-2</v>
      </c>
    </row>
    <row r="6" spans="1:7" ht="26.25" customHeight="1" outlineLevel="2" x14ac:dyDescent="0.25">
      <c r="A6" s="95" t="s">
        <v>8</v>
      </c>
      <c r="B6" s="96" t="s">
        <v>625</v>
      </c>
      <c r="C6" s="97">
        <v>6.6900000000000001E-2</v>
      </c>
      <c r="D6" s="201">
        <f t="shared" ref="D6:D69" si="0">G6*$D$4</f>
        <v>0.13379999999999989</v>
      </c>
      <c r="E6" s="93"/>
      <c r="F6" s="98">
        <f t="shared" ref="F6:F69" si="1">D6/$D$4</f>
        <v>1.3379999999999989E-2</v>
      </c>
      <c r="G6" s="75">
        <v>1.3379999999999989E-2</v>
      </c>
    </row>
    <row r="7" spans="1:7" ht="26.25" customHeight="1" outlineLevel="2" x14ac:dyDescent="0.25">
      <c r="A7" s="95" t="s">
        <v>10</v>
      </c>
      <c r="B7" s="96" t="s">
        <v>626</v>
      </c>
      <c r="C7" s="97">
        <v>6.6900000000000001E-2</v>
      </c>
      <c r="D7" s="201">
        <f t="shared" si="0"/>
        <v>0.13379999999999989</v>
      </c>
      <c r="E7" s="93"/>
      <c r="F7" s="98">
        <f t="shared" si="1"/>
        <v>1.3379999999999989E-2</v>
      </c>
      <c r="G7" s="75">
        <v>1.3379999999999989E-2</v>
      </c>
    </row>
    <row r="8" spans="1:7" ht="26.25" customHeight="1" outlineLevel="2" x14ac:dyDescent="0.25">
      <c r="A8" s="95" t="s">
        <v>12</v>
      </c>
      <c r="B8" s="96" t="s">
        <v>627</v>
      </c>
      <c r="C8" s="97">
        <v>6.6900000000000001E-2</v>
      </c>
      <c r="D8" s="201">
        <f t="shared" si="0"/>
        <v>0.13379999999999989</v>
      </c>
      <c r="E8" s="93"/>
      <c r="F8" s="98">
        <f t="shared" si="1"/>
        <v>1.3379999999999989E-2</v>
      </c>
      <c r="G8" s="75">
        <v>1.3379999999999989E-2</v>
      </c>
    </row>
    <row r="9" spans="1:7" ht="26.25" customHeight="1" outlineLevel="2" x14ac:dyDescent="0.25">
      <c r="A9" s="95" t="s">
        <v>14</v>
      </c>
      <c r="B9" s="96" t="s">
        <v>628</v>
      </c>
      <c r="C9" s="97">
        <v>6.6900000000000001E-2</v>
      </c>
      <c r="D9" s="201">
        <f t="shared" si="0"/>
        <v>0.13379999999999989</v>
      </c>
      <c r="E9" s="93"/>
      <c r="F9" s="98">
        <f t="shared" si="1"/>
        <v>1.3379999999999989E-2</v>
      </c>
      <c r="G9" s="75">
        <v>1.3379999999999989E-2</v>
      </c>
    </row>
    <row r="10" spans="1:7" ht="26.25" customHeight="1" outlineLevel="2" x14ac:dyDescent="0.25">
      <c r="A10" s="95" t="s">
        <v>16</v>
      </c>
      <c r="B10" s="96" t="s">
        <v>629</v>
      </c>
      <c r="C10" s="97">
        <v>6.6900000000000001E-2</v>
      </c>
      <c r="D10" s="201">
        <f t="shared" si="0"/>
        <v>0.13379999999999989</v>
      </c>
      <c r="E10" s="93"/>
      <c r="F10" s="98">
        <f t="shared" si="1"/>
        <v>1.3379999999999989E-2</v>
      </c>
      <c r="G10" s="75">
        <v>1.3379999999999989E-2</v>
      </c>
    </row>
    <row r="11" spans="1:7" ht="26.25" customHeight="1" outlineLevel="2" x14ac:dyDescent="0.25">
      <c r="A11" s="95" t="s">
        <v>18</v>
      </c>
      <c r="B11" s="96" t="s">
        <v>630</v>
      </c>
      <c r="C11" s="97">
        <v>3.3000000000000002E-2</v>
      </c>
      <c r="D11" s="201">
        <f t="shared" si="0"/>
        <v>6.5999999999999948E-2</v>
      </c>
      <c r="E11" s="93"/>
      <c r="F11" s="98">
        <f t="shared" si="1"/>
        <v>6.5999999999999948E-3</v>
      </c>
      <c r="G11" s="75">
        <v>6.5999999999999948E-3</v>
      </c>
    </row>
    <row r="12" spans="1:7" ht="26.25" customHeight="1" outlineLevel="2" x14ac:dyDescent="0.25">
      <c r="A12" s="95" t="s">
        <v>20</v>
      </c>
      <c r="B12" s="96" t="s">
        <v>631</v>
      </c>
      <c r="C12" s="97">
        <v>3.3000000000000002E-2</v>
      </c>
      <c r="D12" s="201">
        <f t="shared" si="0"/>
        <v>6.5999999999999948E-2</v>
      </c>
      <c r="E12" s="93"/>
      <c r="F12" s="98">
        <f t="shared" si="1"/>
        <v>6.5999999999999948E-3</v>
      </c>
      <c r="G12" s="75">
        <v>6.5999999999999948E-3</v>
      </c>
    </row>
    <row r="13" spans="1:7" ht="26.25" customHeight="1" outlineLevel="2" x14ac:dyDescent="0.25">
      <c r="A13" s="95" t="s">
        <v>22</v>
      </c>
      <c r="B13" s="96" t="s">
        <v>632</v>
      </c>
      <c r="C13" s="97">
        <v>3.3000000000000002E-2</v>
      </c>
      <c r="D13" s="201">
        <f t="shared" si="0"/>
        <v>6.5999999999999948E-2</v>
      </c>
      <c r="E13" s="93"/>
      <c r="F13" s="98">
        <f t="shared" si="1"/>
        <v>6.5999999999999948E-3</v>
      </c>
      <c r="G13" s="75">
        <v>6.5999999999999948E-3</v>
      </c>
    </row>
    <row r="14" spans="1:7" ht="26.25" customHeight="1" outlineLevel="2" x14ac:dyDescent="0.25">
      <c r="A14" s="95" t="s">
        <v>24</v>
      </c>
      <c r="B14" s="96" t="s">
        <v>633</v>
      </c>
      <c r="C14" s="97">
        <v>3.3000000000000002E-2</v>
      </c>
      <c r="D14" s="201">
        <f t="shared" si="0"/>
        <v>0.10539999999999991</v>
      </c>
      <c r="E14" s="93"/>
      <c r="F14" s="98">
        <f t="shared" si="1"/>
        <v>1.053999999999999E-2</v>
      </c>
      <c r="G14" s="75">
        <v>1.053999999999999E-2</v>
      </c>
    </row>
    <row r="15" spans="1:7" ht="26.25" customHeight="1" outlineLevel="2" x14ac:dyDescent="0.25">
      <c r="A15" s="95" t="s">
        <v>26</v>
      </c>
      <c r="B15" s="96" t="s">
        <v>634</v>
      </c>
      <c r="C15" s="97">
        <v>3.3000000000000002E-2</v>
      </c>
      <c r="D15" s="201">
        <f t="shared" si="0"/>
        <v>6.5999999999999948E-2</v>
      </c>
      <c r="E15" s="93"/>
      <c r="F15" s="98">
        <f t="shared" si="1"/>
        <v>6.5999999999999948E-3</v>
      </c>
      <c r="G15" s="75">
        <v>6.5999999999999948E-3</v>
      </c>
    </row>
    <row r="16" spans="1:7" ht="26.25" customHeight="1" outlineLevel="2" x14ac:dyDescent="0.25">
      <c r="A16" s="95" t="s">
        <v>28</v>
      </c>
      <c r="B16" s="96" t="s">
        <v>635</v>
      </c>
      <c r="C16" s="97">
        <v>3.3000000000000002E-2</v>
      </c>
      <c r="D16" s="201">
        <f t="shared" si="0"/>
        <v>6.5999999999999948E-2</v>
      </c>
      <c r="E16" s="93"/>
      <c r="F16" s="98">
        <f t="shared" si="1"/>
        <v>6.5999999999999948E-3</v>
      </c>
      <c r="G16" s="75">
        <v>6.5999999999999948E-3</v>
      </c>
    </row>
    <row r="17" spans="1:7" ht="26.25" customHeight="1" outlineLevel="2" x14ac:dyDescent="0.25">
      <c r="A17" s="95" t="s">
        <v>30</v>
      </c>
      <c r="B17" s="96" t="s">
        <v>636</v>
      </c>
      <c r="C17" s="97">
        <v>3.3000000000000002E-2</v>
      </c>
      <c r="D17" s="201">
        <f t="shared" si="0"/>
        <v>6.5999999999999948E-2</v>
      </c>
      <c r="E17" s="93"/>
      <c r="F17" s="98">
        <f t="shared" si="1"/>
        <v>6.5999999999999948E-3</v>
      </c>
      <c r="G17" s="75">
        <v>6.5999999999999948E-3</v>
      </c>
    </row>
    <row r="18" spans="1:7" ht="26.25" customHeight="1" outlineLevel="2" x14ac:dyDescent="0.25">
      <c r="A18" s="95" t="s">
        <v>32</v>
      </c>
      <c r="B18" s="96" t="s">
        <v>637</v>
      </c>
      <c r="C18" s="97">
        <v>3.3000000000000002E-2</v>
      </c>
      <c r="D18" s="201">
        <f t="shared" si="0"/>
        <v>0.13379999999999989</v>
      </c>
      <c r="E18" s="93"/>
      <c r="F18" s="98">
        <f t="shared" si="1"/>
        <v>1.3379999999999989E-2</v>
      </c>
      <c r="G18" s="75">
        <v>1.3379999999999989E-2</v>
      </c>
    </row>
    <row r="19" spans="1:7" ht="26.25" customHeight="1" outlineLevel="2" x14ac:dyDescent="0.25">
      <c r="A19" s="95" t="s">
        <v>34</v>
      </c>
      <c r="B19" s="96" t="s">
        <v>638</v>
      </c>
      <c r="C19" s="97">
        <v>0.1164</v>
      </c>
      <c r="D19" s="201">
        <f t="shared" si="0"/>
        <v>0.23279999999999981</v>
      </c>
      <c r="E19" s="93"/>
      <c r="F19" s="98">
        <f t="shared" si="1"/>
        <v>2.3279999999999981E-2</v>
      </c>
      <c r="G19" s="75">
        <v>2.3279999999999981E-2</v>
      </c>
    </row>
    <row r="20" spans="1:7" ht="26.25" customHeight="1" outlineLevel="2" x14ac:dyDescent="0.25">
      <c r="A20" s="95" t="s">
        <v>36</v>
      </c>
      <c r="B20" s="96" t="s">
        <v>639</v>
      </c>
      <c r="C20" s="97">
        <v>3.3000000000000002E-2</v>
      </c>
      <c r="D20" s="201">
        <f t="shared" si="0"/>
        <v>6.5999999999999948E-2</v>
      </c>
      <c r="E20" s="93"/>
      <c r="F20" s="98">
        <f t="shared" si="1"/>
        <v>6.5999999999999948E-3</v>
      </c>
      <c r="G20" s="75">
        <v>6.5999999999999948E-3</v>
      </c>
    </row>
    <row r="21" spans="1:7" ht="26.25" customHeight="1" outlineLevel="2" x14ac:dyDescent="0.25">
      <c r="A21" s="95" t="s">
        <v>38</v>
      </c>
      <c r="B21" s="96" t="s">
        <v>640</v>
      </c>
      <c r="C21" s="97">
        <v>3.3000000000000002E-2</v>
      </c>
      <c r="D21" s="201">
        <f t="shared" si="0"/>
        <v>6.5999999999999948E-2</v>
      </c>
      <c r="E21" s="93"/>
      <c r="F21" s="98">
        <f t="shared" si="1"/>
        <v>6.5999999999999948E-3</v>
      </c>
      <c r="G21" s="75">
        <v>6.5999999999999948E-3</v>
      </c>
    </row>
    <row r="22" spans="1:7" ht="26.25" customHeight="1" outlineLevel="2" x14ac:dyDescent="0.25">
      <c r="A22" s="95" t="s">
        <v>40</v>
      </c>
      <c r="B22" s="96" t="s">
        <v>641</v>
      </c>
      <c r="C22" s="97">
        <v>3.3000000000000002E-2</v>
      </c>
      <c r="D22" s="201">
        <f t="shared" si="0"/>
        <v>6.5999999999999948E-2</v>
      </c>
      <c r="E22" s="93"/>
      <c r="F22" s="98">
        <f t="shared" si="1"/>
        <v>6.5999999999999948E-3</v>
      </c>
      <c r="G22" s="75">
        <v>6.5999999999999948E-3</v>
      </c>
    </row>
    <row r="23" spans="1:7" ht="26.25" customHeight="1" outlineLevel="2" x14ac:dyDescent="0.25">
      <c r="A23" s="95" t="s">
        <v>42</v>
      </c>
      <c r="B23" s="96" t="s">
        <v>642</v>
      </c>
      <c r="C23" s="97">
        <v>3.3000000000000002E-2</v>
      </c>
      <c r="D23" s="201">
        <f t="shared" si="0"/>
        <v>6.5999999999999948E-2</v>
      </c>
      <c r="E23" s="93"/>
      <c r="F23" s="98">
        <f t="shared" si="1"/>
        <v>6.5999999999999948E-3</v>
      </c>
      <c r="G23" s="75">
        <v>6.5999999999999948E-3</v>
      </c>
    </row>
    <row r="24" spans="1:7" ht="26.25" customHeight="1" outlineLevel="2" x14ac:dyDescent="0.25">
      <c r="A24" s="95" t="s">
        <v>44</v>
      </c>
      <c r="B24" s="96" t="s">
        <v>643</v>
      </c>
      <c r="C24" s="97">
        <v>3.3000000000000002E-2</v>
      </c>
      <c r="D24" s="201">
        <f t="shared" si="0"/>
        <v>6.5999999999999948E-2</v>
      </c>
      <c r="E24" s="93"/>
      <c r="F24" s="98">
        <f t="shared" si="1"/>
        <v>6.5999999999999948E-3</v>
      </c>
      <c r="G24" s="75">
        <v>6.5999999999999948E-3</v>
      </c>
    </row>
    <row r="25" spans="1:7" ht="26.25" customHeight="1" outlineLevel="2" x14ac:dyDescent="0.25">
      <c r="A25" s="95" t="s">
        <v>46</v>
      </c>
      <c r="B25" s="96" t="s">
        <v>644</v>
      </c>
      <c r="C25" s="97">
        <v>9.8000000000000004E-2</v>
      </c>
      <c r="D25" s="201">
        <f t="shared" si="0"/>
        <v>0.19599999999999981</v>
      </c>
      <c r="E25" s="93"/>
      <c r="F25" s="98">
        <f t="shared" si="1"/>
        <v>1.9599999999999982E-2</v>
      </c>
      <c r="G25" s="75">
        <v>1.9599999999999982E-2</v>
      </c>
    </row>
    <row r="26" spans="1:7" ht="26.25" customHeight="1" outlineLevel="2" x14ac:dyDescent="0.25">
      <c r="A26" s="95" t="s">
        <v>48</v>
      </c>
      <c r="B26" s="96" t="s">
        <v>645</v>
      </c>
      <c r="C26" s="97">
        <v>9.8000000000000004E-2</v>
      </c>
      <c r="D26" s="201">
        <f t="shared" si="0"/>
        <v>0.19599999999999981</v>
      </c>
      <c r="E26" s="93"/>
      <c r="F26" s="98">
        <f t="shared" si="1"/>
        <v>1.9599999999999982E-2</v>
      </c>
      <c r="G26" s="75">
        <v>1.9599999999999982E-2</v>
      </c>
    </row>
    <row r="27" spans="1:7" ht="26.25" customHeight="1" outlineLevel="2" x14ac:dyDescent="0.25">
      <c r="A27" s="95" t="s">
        <v>50</v>
      </c>
      <c r="B27" s="96" t="s">
        <v>646</v>
      </c>
      <c r="C27" s="97">
        <v>9.8000000000000004E-2</v>
      </c>
      <c r="D27" s="201">
        <f t="shared" si="0"/>
        <v>0.19599999999999981</v>
      </c>
      <c r="E27" s="93"/>
      <c r="F27" s="98">
        <f t="shared" si="1"/>
        <v>1.9599999999999982E-2</v>
      </c>
      <c r="G27" s="75">
        <v>1.9599999999999982E-2</v>
      </c>
    </row>
    <row r="28" spans="1:7" ht="26.25" customHeight="1" outlineLevel="2" x14ac:dyDescent="0.25">
      <c r="A28" s="95" t="s">
        <v>52</v>
      </c>
      <c r="B28" s="96" t="s">
        <v>647</v>
      </c>
      <c r="C28" s="97">
        <v>9.8000000000000004E-2</v>
      </c>
      <c r="D28" s="201">
        <f t="shared" si="0"/>
        <v>0.19599999999999981</v>
      </c>
      <c r="E28" s="93"/>
      <c r="F28" s="98">
        <f t="shared" si="1"/>
        <v>1.9599999999999982E-2</v>
      </c>
      <c r="G28" s="75">
        <v>1.9599999999999982E-2</v>
      </c>
    </row>
    <row r="29" spans="1:7" ht="26.25" customHeight="1" outlineLevel="2" x14ac:dyDescent="0.25">
      <c r="A29" s="95" t="s">
        <v>54</v>
      </c>
      <c r="B29" s="96" t="s">
        <v>648</v>
      </c>
      <c r="C29" s="97">
        <v>2.64E-2</v>
      </c>
      <c r="D29" s="201">
        <f t="shared" si="0"/>
        <v>5.299999999999995E-2</v>
      </c>
      <c r="E29" s="93"/>
      <c r="F29" s="98">
        <f t="shared" si="1"/>
        <v>5.2999999999999948E-3</v>
      </c>
      <c r="G29" s="75">
        <v>5.2999999999999948E-3</v>
      </c>
    </row>
    <row r="30" spans="1:7" ht="26.25" customHeight="1" outlineLevel="2" x14ac:dyDescent="0.25">
      <c r="A30" s="95" t="s">
        <v>56</v>
      </c>
      <c r="B30" s="96" t="s">
        <v>649</v>
      </c>
      <c r="C30" s="97">
        <v>2.64E-2</v>
      </c>
      <c r="D30" s="201">
        <f t="shared" si="0"/>
        <v>5.299999999999995E-2</v>
      </c>
      <c r="E30" s="93"/>
      <c r="F30" s="98">
        <f t="shared" si="1"/>
        <v>5.2999999999999948E-3</v>
      </c>
      <c r="G30" s="75">
        <v>5.2999999999999948E-3</v>
      </c>
    </row>
    <row r="31" spans="1:7" ht="26.25" customHeight="1" outlineLevel="2" x14ac:dyDescent="0.25">
      <c r="A31" s="95" t="s">
        <v>58</v>
      </c>
      <c r="B31" s="96" t="s">
        <v>650</v>
      </c>
      <c r="C31" s="97">
        <v>3.8199999999999998E-2</v>
      </c>
      <c r="D31" s="201">
        <f t="shared" si="0"/>
        <v>7.6399999999999926E-2</v>
      </c>
      <c r="E31" s="93"/>
      <c r="F31" s="98">
        <f t="shared" si="1"/>
        <v>7.6399999999999923E-3</v>
      </c>
      <c r="G31" s="75">
        <v>7.6399999999999932E-3</v>
      </c>
    </row>
    <row r="32" spans="1:7" ht="26.25" customHeight="1" outlineLevel="2" x14ac:dyDescent="0.25">
      <c r="A32" s="95" t="s">
        <v>60</v>
      </c>
      <c r="B32" s="96" t="s">
        <v>651</v>
      </c>
      <c r="C32" s="97">
        <v>2.64E-2</v>
      </c>
      <c r="D32" s="201">
        <f t="shared" si="0"/>
        <v>5.299999999999995E-2</v>
      </c>
      <c r="E32" s="93"/>
      <c r="F32" s="98">
        <f t="shared" si="1"/>
        <v>5.2999999999999948E-3</v>
      </c>
      <c r="G32" s="75">
        <v>5.2999999999999948E-3</v>
      </c>
    </row>
    <row r="33" spans="1:7" ht="26.25" customHeight="1" outlineLevel="2" x14ac:dyDescent="0.25">
      <c r="A33" s="95" t="s">
        <v>62</v>
      </c>
      <c r="B33" s="96" t="s">
        <v>652</v>
      </c>
      <c r="C33" s="97">
        <v>2.64E-2</v>
      </c>
      <c r="D33" s="201">
        <f t="shared" si="0"/>
        <v>5.299999999999995E-2</v>
      </c>
      <c r="E33" s="93"/>
      <c r="F33" s="98">
        <f t="shared" si="1"/>
        <v>5.2999999999999948E-3</v>
      </c>
      <c r="G33" s="75">
        <v>5.2999999999999948E-3</v>
      </c>
    </row>
    <row r="34" spans="1:7" ht="26.25" customHeight="1" outlineLevel="2" x14ac:dyDescent="0.25">
      <c r="A34" s="95" t="s">
        <v>64</v>
      </c>
      <c r="B34" s="96" t="s">
        <v>653</v>
      </c>
      <c r="C34" s="97">
        <v>2.64E-2</v>
      </c>
      <c r="D34" s="201">
        <f t="shared" si="0"/>
        <v>5.299999999999995E-2</v>
      </c>
      <c r="E34" s="93"/>
      <c r="F34" s="98">
        <f t="shared" si="1"/>
        <v>5.2999999999999948E-3</v>
      </c>
      <c r="G34" s="75">
        <v>5.2999999999999948E-3</v>
      </c>
    </row>
    <row r="35" spans="1:7" ht="26.25" customHeight="1" outlineLevel="2" x14ac:dyDescent="0.25">
      <c r="A35" s="95" t="s">
        <v>66</v>
      </c>
      <c r="B35" s="96" t="s">
        <v>654</v>
      </c>
      <c r="C35" s="97">
        <v>2.64E-2</v>
      </c>
      <c r="D35" s="201">
        <f t="shared" si="0"/>
        <v>5.299999999999995E-2</v>
      </c>
      <c r="E35" s="93"/>
      <c r="F35" s="98">
        <f t="shared" si="1"/>
        <v>5.2999999999999948E-3</v>
      </c>
      <c r="G35" s="75">
        <v>5.2999999999999948E-3</v>
      </c>
    </row>
    <row r="36" spans="1:7" ht="26.25" customHeight="1" outlineLevel="2" x14ac:dyDescent="0.25">
      <c r="A36" s="95" t="s">
        <v>68</v>
      </c>
      <c r="B36" s="96" t="s">
        <v>655</v>
      </c>
      <c r="C36" s="97">
        <v>2.64E-2</v>
      </c>
      <c r="D36" s="201">
        <f t="shared" si="0"/>
        <v>5.299999999999995E-2</v>
      </c>
      <c r="E36" s="93"/>
      <c r="F36" s="98">
        <f t="shared" si="1"/>
        <v>5.2999999999999948E-3</v>
      </c>
      <c r="G36" s="75">
        <v>5.2999999999999948E-3</v>
      </c>
    </row>
    <row r="37" spans="1:7" ht="26.25" customHeight="1" outlineLevel="2" x14ac:dyDescent="0.25">
      <c r="A37" s="95" t="s">
        <v>70</v>
      </c>
      <c r="B37" s="96" t="s">
        <v>656</v>
      </c>
      <c r="C37" s="97">
        <v>2.64E-2</v>
      </c>
      <c r="D37" s="201">
        <f t="shared" si="0"/>
        <v>5.299999999999995E-2</v>
      </c>
      <c r="E37" s="93"/>
      <c r="F37" s="98">
        <f t="shared" si="1"/>
        <v>5.2999999999999948E-3</v>
      </c>
      <c r="G37" s="75">
        <v>5.2999999999999948E-3</v>
      </c>
    </row>
    <row r="38" spans="1:7" ht="26.25" customHeight="1" outlineLevel="2" x14ac:dyDescent="0.25">
      <c r="A38" s="95" t="s">
        <v>72</v>
      </c>
      <c r="B38" s="96" t="s">
        <v>657</v>
      </c>
      <c r="C38" s="97">
        <v>2.64E-2</v>
      </c>
      <c r="D38" s="201">
        <f t="shared" si="0"/>
        <v>5.299999999999995E-2</v>
      </c>
      <c r="E38" s="93"/>
      <c r="F38" s="98">
        <f t="shared" si="1"/>
        <v>5.2999999999999948E-3</v>
      </c>
      <c r="G38" s="75">
        <v>5.2999999999999948E-3</v>
      </c>
    </row>
    <row r="39" spans="1:7" ht="26.25" customHeight="1" outlineLevel="2" x14ac:dyDescent="0.25">
      <c r="A39" s="95" t="s">
        <v>74</v>
      </c>
      <c r="B39" s="96" t="s">
        <v>658</v>
      </c>
      <c r="C39" s="97">
        <v>2.64E-2</v>
      </c>
      <c r="D39" s="201">
        <f t="shared" si="0"/>
        <v>5.299999999999995E-2</v>
      </c>
      <c r="E39" s="93"/>
      <c r="F39" s="98">
        <f t="shared" si="1"/>
        <v>5.2999999999999948E-3</v>
      </c>
      <c r="G39" s="75">
        <v>5.2999999999999948E-3</v>
      </c>
    </row>
    <row r="40" spans="1:7" ht="26.25" customHeight="1" outlineLevel="2" x14ac:dyDescent="0.25">
      <c r="A40" s="95" t="s">
        <v>76</v>
      </c>
      <c r="B40" s="96" t="s">
        <v>659</v>
      </c>
      <c r="C40" s="97">
        <v>2.64E-2</v>
      </c>
      <c r="D40" s="201">
        <f t="shared" si="0"/>
        <v>5.299999999999995E-2</v>
      </c>
      <c r="E40" s="93"/>
      <c r="F40" s="98">
        <f t="shared" si="1"/>
        <v>5.2999999999999948E-3</v>
      </c>
      <c r="G40" s="75">
        <v>5.2999999999999948E-3</v>
      </c>
    </row>
    <row r="41" spans="1:7" ht="26.25" customHeight="1" outlineLevel="2" x14ac:dyDescent="0.25">
      <c r="A41" s="95" t="s">
        <v>78</v>
      </c>
      <c r="B41" s="96" t="s">
        <v>660</v>
      </c>
      <c r="C41" s="97">
        <v>2.6499999999999999E-2</v>
      </c>
      <c r="D41" s="201">
        <f t="shared" si="0"/>
        <v>5.299999999999995E-2</v>
      </c>
      <c r="E41" s="93"/>
      <c r="F41" s="98">
        <f t="shared" si="1"/>
        <v>5.2999999999999948E-3</v>
      </c>
      <c r="G41" s="75">
        <v>5.2999999999999948E-3</v>
      </c>
    </row>
    <row r="42" spans="1:7" ht="26.25" customHeight="1" outlineLevel="2" x14ac:dyDescent="0.25">
      <c r="A42" s="95" t="s">
        <v>80</v>
      </c>
      <c r="B42" s="96" t="s">
        <v>661</v>
      </c>
      <c r="C42" s="97">
        <v>2.6499999999999999E-2</v>
      </c>
      <c r="D42" s="201">
        <f t="shared" si="0"/>
        <v>5.299999999999995E-2</v>
      </c>
      <c r="E42" s="93"/>
      <c r="F42" s="98">
        <f t="shared" si="1"/>
        <v>5.2999999999999948E-3</v>
      </c>
      <c r="G42" s="75">
        <v>5.2999999999999948E-3</v>
      </c>
    </row>
    <row r="43" spans="1:7" ht="26.25" customHeight="1" outlineLevel="2" x14ac:dyDescent="0.25">
      <c r="A43" s="95" t="s">
        <v>82</v>
      </c>
      <c r="B43" s="96" t="s">
        <v>662</v>
      </c>
      <c r="C43" s="97">
        <v>2.6499999999999999E-2</v>
      </c>
      <c r="D43" s="201">
        <f t="shared" si="0"/>
        <v>5.299999999999995E-2</v>
      </c>
      <c r="E43" s="93"/>
      <c r="F43" s="98">
        <f t="shared" si="1"/>
        <v>5.2999999999999948E-3</v>
      </c>
      <c r="G43" s="75">
        <v>5.2999999999999948E-3</v>
      </c>
    </row>
    <row r="44" spans="1:7" ht="26.25" customHeight="1" outlineLevel="2" x14ac:dyDescent="0.25">
      <c r="A44" s="95" t="s">
        <v>84</v>
      </c>
      <c r="B44" s="96" t="s">
        <v>663</v>
      </c>
      <c r="C44" s="97">
        <v>2.6499999999999999E-2</v>
      </c>
      <c r="D44" s="201">
        <f t="shared" si="0"/>
        <v>5.299999999999995E-2</v>
      </c>
      <c r="E44" s="93"/>
      <c r="F44" s="98">
        <f t="shared" si="1"/>
        <v>5.2999999999999948E-3</v>
      </c>
      <c r="G44" s="75">
        <v>5.2999999999999948E-3</v>
      </c>
    </row>
    <row r="45" spans="1:7" ht="26.25" customHeight="1" outlineLevel="2" x14ac:dyDescent="0.25">
      <c r="A45" s="95" t="s">
        <v>86</v>
      </c>
      <c r="B45" s="96" t="s">
        <v>664</v>
      </c>
      <c r="C45" s="97">
        <v>2.6499999999999999E-2</v>
      </c>
      <c r="D45" s="201">
        <f t="shared" si="0"/>
        <v>5.299999999999995E-2</v>
      </c>
      <c r="E45" s="93"/>
      <c r="F45" s="98">
        <f t="shared" si="1"/>
        <v>5.2999999999999948E-3</v>
      </c>
      <c r="G45" s="75">
        <v>5.2999999999999948E-3</v>
      </c>
    </row>
    <row r="46" spans="1:7" ht="26.25" customHeight="1" outlineLevel="2" x14ac:dyDescent="0.25">
      <c r="A46" s="95" t="s">
        <v>88</v>
      </c>
      <c r="B46" s="96" t="s">
        <v>665</v>
      </c>
      <c r="C46" s="97">
        <v>2.6499999999999999E-2</v>
      </c>
      <c r="D46" s="201">
        <f t="shared" si="0"/>
        <v>5.299999999999995E-2</v>
      </c>
      <c r="E46" s="93"/>
      <c r="F46" s="98">
        <f t="shared" si="1"/>
        <v>5.2999999999999948E-3</v>
      </c>
      <c r="G46" s="75">
        <v>5.2999999999999948E-3</v>
      </c>
    </row>
    <row r="47" spans="1:7" ht="26.25" customHeight="1" outlineLevel="2" x14ac:dyDescent="0.25">
      <c r="A47" s="95" t="s">
        <v>90</v>
      </c>
      <c r="B47" s="96" t="s">
        <v>666</v>
      </c>
      <c r="C47" s="97">
        <v>0.108</v>
      </c>
      <c r="D47" s="201">
        <f t="shared" si="0"/>
        <v>5.299999999999995E-2</v>
      </c>
      <c r="E47" s="93"/>
      <c r="F47" s="98">
        <f t="shared" si="1"/>
        <v>5.2999999999999948E-3</v>
      </c>
      <c r="G47" s="75">
        <v>5.2999999999999948E-3</v>
      </c>
    </row>
    <row r="48" spans="1:7" ht="26.25" customHeight="1" outlineLevel="2" x14ac:dyDescent="0.25">
      <c r="A48" s="95" t="s">
        <v>92</v>
      </c>
      <c r="B48" s="96" t="s">
        <v>667</v>
      </c>
      <c r="C48" s="97">
        <v>0.108</v>
      </c>
      <c r="D48" s="201">
        <f t="shared" si="0"/>
        <v>5.299999999999995E-2</v>
      </c>
      <c r="E48" s="93"/>
      <c r="F48" s="98">
        <f t="shared" si="1"/>
        <v>5.2999999999999948E-3</v>
      </c>
      <c r="G48" s="75">
        <v>5.2999999999999948E-3</v>
      </c>
    </row>
    <row r="49" spans="1:7" ht="26.25" customHeight="1" outlineLevel="2" x14ac:dyDescent="0.25">
      <c r="A49" s="95" t="s">
        <v>94</v>
      </c>
      <c r="B49" s="96" t="s">
        <v>668</v>
      </c>
      <c r="C49" s="97">
        <v>0.108</v>
      </c>
      <c r="D49" s="201">
        <f t="shared" si="0"/>
        <v>5.299999999999995E-2</v>
      </c>
      <c r="E49" s="93"/>
      <c r="F49" s="98">
        <f t="shared" si="1"/>
        <v>5.2999999999999948E-3</v>
      </c>
      <c r="G49" s="75">
        <v>5.2999999999999948E-3</v>
      </c>
    </row>
    <row r="50" spans="1:7" ht="26.25" customHeight="1" outlineLevel="2" x14ac:dyDescent="0.25">
      <c r="A50" s="95" t="s">
        <v>96</v>
      </c>
      <c r="B50" s="96" t="s">
        <v>669</v>
      </c>
      <c r="C50" s="97">
        <v>0.108</v>
      </c>
      <c r="D50" s="201">
        <f t="shared" si="0"/>
        <v>5.299999999999995E-2</v>
      </c>
      <c r="E50" s="93"/>
      <c r="F50" s="98">
        <f t="shared" si="1"/>
        <v>5.2999999999999948E-3</v>
      </c>
      <c r="G50" s="75">
        <v>5.2999999999999948E-3</v>
      </c>
    </row>
    <row r="51" spans="1:7" ht="26.25" customHeight="1" outlineLevel="2" x14ac:dyDescent="0.25">
      <c r="A51" s="95" t="s">
        <v>98</v>
      </c>
      <c r="B51" s="96" t="s">
        <v>670</v>
      </c>
      <c r="C51" s="97">
        <v>0.108</v>
      </c>
      <c r="D51" s="201">
        <f t="shared" si="0"/>
        <v>5.299999999999995E-2</v>
      </c>
      <c r="E51" s="93"/>
      <c r="F51" s="98">
        <f t="shared" si="1"/>
        <v>5.2999999999999948E-3</v>
      </c>
      <c r="G51" s="75">
        <v>5.2999999999999948E-3</v>
      </c>
    </row>
    <row r="52" spans="1:7" ht="26.25" customHeight="1" outlineLevel="2" x14ac:dyDescent="0.25">
      <c r="A52" s="95" t="s">
        <v>100</v>
      </c>
      <c r="B52" s="96" t="s">
        <v>671</v>
      </c>
      <c r="C52" s="97">
        <v>0.108</v>
      </c>
      <c r="D52" s="201">
        <f t="shared" si="0"/>
        <v>5.299999999999995E-2</v>
      </c>
      <c r="E52" s="93"/>
      <c r="F52" s="98">
        <f t="shared" si="1"/>
        <v>5.2999999999999948E-3</v>
      </c>
      <c r="G52" s="75">
        <v>5.2999999999999948E-3</v>
      </c>
    </row>
    <row r="53" spans="1:7" ht="26.25" customHeight="1" outlineLevel="2" x14ac:dyDescent="0.25">
      <c r="A53" s="95" t="s">
        <v>102</v>
      </c>
      <c r="B53" s="96" t="s">
        <v>672</v>
      </c>
      <c r="C53" s="97">
        <v>0.108</v>
      </c>
      <c r="D53" s="201">
        <f t="shared" si="0"/>
        <v>5.299999999999995E-2</v>
      </c>
      <c r="E53" s="93"/>
      <c r="F53" s="98">
        <f t="shared" si="1"/>
        <v>5.2999999999999948E-3</v>
      </c>
      <c r="G53" s="75">
        <v>5.2999999999999948E-3</v>
      </c>
    </row>
    <row r="54" spans="1:7" ht="26.25" customHeight="1" outlineLevel="2" x14ac:dyDescent="0.25">
      <c r="A54" s="95" t="s">
        <v>104</v>
      </c>
      <c r="B54" s="96" t="s">
        <v>673</v>
      </c>
      <c r="C54" s="97">
        <v>1.3999999999999999E-2</v>
      </c>
      <c r="D54" s="201">
        <f t="shared" si="0"/>
        <v>2.7999999999999973E-2</v>
      </c>
      <c r="E54" s="93"/>
      <c r="F54" s="98">
        <f t="shared" si="1"/>
        <v>2.7999999999999974E-3</v>
      </c>
      <c r="G54" s="75">
        <v>2.7999999999999974E-3</v>
      </c>
    </row>
    <row r="55" spans="1:7" ht="26.25" customHeight="1" outlineLevel="2" x14ac:dyDescent="0.25">
      <c r="A55" s="95" t="s">
        <v>106</v>
      </c>
      <c r="B55" s="96" t="s">
        <v>674</v>
      </c>
      <c r="C55" s="97">
        <v>1.0800000000000001E-2</v>
      </c>
      <c r="D55" s="201">
        <f t="shared" si="0"/>
        <v>2.1599999999999984E-2</v>
      </c>
      <c r="E55" s="93"/>
      <c r="F55" s="98">
        <f t="shared" si="1"/>
        <v>2.1599999999999983E-3</v>
      </c>
      <c r="G55" s="75">
        <v>2.1599999999999983E-3</v>
      </c>
    </row>
    <row r="56" spans="1:7" ht="26.25" customHeight="1" outlineLevel="2" x14ac:dyDescent="0.25">
      <c r="A56" s="95" t="s">
        <v>108</v>
      </c>
      <c r="B56" s="96" t="s">
        <v>675</v>
      </c>
      <c r="C56" s="97">
        <v>7.0999999999999995E-3</v>
      </c>
      <c r="D56" s="201">
        <f t="shared" si="0"/>
        <v>1.4199999999999987E-2</v>
      </c>
      <c r="E56" s="93"/>
      <c r="F56" s="98">
        <f t="shared" si="1"/>
        <v>1.4199999999999987E-3</v>
      </c>
      <c r="G56" s="75">
        <v>1.4199999999999987E-3</v>
      </c>
    </row>
    <row r="57" spans="1:7" ht="26.25" customHeight="1" outlineLevel="2" x14ac:dyDescent="0.25">
      <c r="A57" s="95" t="s">
        <v>110</v>
      </c>
      <c r="B57" s="96" t="s">
        <v>676</v>
      </c>
      <c r="C57" s="97">
        <v>6.6E-3</v>
      </c>
      <c r="D57" s="201">
        <f t="shared" si="0"/>
        <v>1.319999999999999E-2</v>
      </c>
      <c r="E57" s="93"/>
      <c r="F57" s="98">
        <f t="shared" si="1"/>
        <v>1.3199999999999989E-3</v>
      </c>
      <c r="G57" s="75">
        <v>1.3199999999999989E-3</v>
      </c>
    </row>
    <row r="58" spans="1:7" ht="26.25" customHeight="1" outlineLevel="2" x14ac:dyDescent="0.25">
      <c r="A58" s="95" t="s">
        <v>112</v>
      </c>
      <c r="B58" s="96" t="s">
        <v>677</v>
      </c>
      <c r="C58" s="97">
        <v>3.4000000000000002E-3</v>
      </c>
      <c r="D58" s="201">
        <f t="shared" si="0"/>
        <v>6.7999999999999935E-3</v>
      </c>
      <c r="E58" s="93"/>
      <c r="F58" s="98">
        <f t="shared" si="1"/>
        <v>6.799999999999994E-4</v>
      </c>
      <c r="G58" s="75">
        <v>6.799999999999994E-4</v>
      </c>
    </row>
    <row r="59" spans="1:7" ht="26.25" customHeight="1" outlineLevel="2" x14ac:dyDescent="0.25">
      <c r="A59" s="95" t="s">
        <v>114</v>
      </c>
      <c r="B59" s="96" t="s">
        <v>678</v>
      </c>
      <c r="C59" s="97">
        <v>4.5999999999999999E-3</v>
      </c>
      <c r="D59" s="201">
        <f t="shared" si="0"/>
        <v>9.1999999999999912E-3</v>
      </c>
      <c r="E59" s="93"/>
      <c r="F59" s="98">
        <f t="shared" si="1"/>
        <v>9.1999999999999916E-4</v>
      </c>
      <c r="G59" s="75">
        <v>9.1999999999999916E-4</v>
      </c>
    </row>
    <row r="60" spans="1:7" ht="26.25" customHeight="1" outlineLevel="2" x14ac:dyDescent="0.25">
      <c r="A60" s="95" t="s">
        <v>116</v>
      </c>
      <c r="B60" s="96" t="s">
        <v>679</v>
      </c>
      <c r="C60" s="97">
        <v>1.7399999999999999E-2</v>
      </c>
      <c r="D60" s="201">
        <f t="shared" si="0"/>
        <v>3.4799999999999963E-2</v>
      </c>
      <c r="E60" s="93"/>
      <c r="F60" s="98">
        <f t="shared" si="1"/>
        <v>3.4799999999999961E-3</v>
      </c>
      <c r="G60" s="75">
        <v>3.4799999999999966E-3</v>
      </c>
    </row>
    <row r="61" spans="1:7" ht="26.25" customHeight="1" outlineLevel="2" x14ac:dyDescent="0.25">
      <c r="A61" s="95" t="s">
        <v>118</v>
      </c>
      <c r="B61" s="96" t="s">
        <v>680</v>
      </c>
      <c r="C61" s="97">
        <v>1.3999999999999999E-2</v>
      </c>
      <c r="D61" s="201">
        <f t="shared" si="0"/>
        <v>2.7999999999999973E-2</v>
      </c>
      <c r="E61" s="93"/>
      <c r="F61" s="98">
        <f t="shared" si="1"/>
        <v>2.7999999999999974E-3</v>
      </c>
      <c r="G61" s="75">
        <v>2.7999999999999974E-3</v>
      </c>
    </row>
    <row r="62" spans="1:7" ht="26.25" customHeight="1" outlineLevel="2" x14ac:dyDescent="0.25">
      <c r="A62" s="95" t="s">
        <v>120</v>
      </c>
      <c r="B62" s="96" t="s">
        <v>681</v>
      </c>
      <c r="C62" s="97">
        <v>9.3999999999999986E-3</v>
      </c>
      <c r="D62" s="201">
        <f t="shared" si="0"/>
        <v>1.879999999999998E-2</v>
      </c>
      <c r="E62" s="93"/>
      <c r="F62" s="98">
        <f t="shared" si="1"/>
        <v>1.879999999999998E-3</v>
      </c>
      <c r="G62" s="75">
        <v>1.879999999999998E-3</v>
      </c>
    </row>
    <row r="63" spans="1:7" ht="26.25" customHeight="1" outlineLevel="2" x14ac:dyDescent="0.25">
      <c r="A63" s="95" t="s">
        <v>122</v>
      </c>
      <c r="B63" s="96" t="s">
        <v>682</v>
      </c>
      <c r="C63" s="97">
        <v>4.3E-3</v>
      </c>
      <c r="D63" s="201">
        <f t="shared" si="0"/>
        <v>8.5999999999999931E-3</v>
      </c>
      <c r="E63" s="93"/>
      <c r="F63" s="98">
        <f t="shared" si="1"/>
        <v>8.5999999999999933E-4</v>
      </c>
      <c r="G63" s="75">
        <v>8.5999999999999922E-4</v>
      </c>
    </row>
    <row r="64" spans="1:7" ht="26.25" customHeight="1" outlineLevel="2" x14ac:dyDescent="0.25">
      <c r="A64" s="95" t="s">
        <v>124</v>
      </c>
      <c r="B64" s="96" t="s">
        <v>683</v>
      </c>
      <c r="C64" s="97">
        <v>4.5999999999999999E-3</v>
      </c>
      <c r="D64" s="201">
        <f t="shared" si="0"/>
        <v>9.1999999999999912E-3</v>
      </c>
      <c r="E64" s="93"/>
      <c r="F64" s="98">
        <f t="shared" si="1"/>
        <v>9.1999999999999916E-4</v>
      </c>
      <c r="G64" s="75">
        <v>9.1999999999999916E-4</v>
      </c>
    </row>
    <row r="65" spans="1:7" ht="26.25" customHeight="1" outlineLevel="2" x14ac:dyDescent="0.25">
      <c r="A65" s="95" t="s">
        <v>126</v>
      </c>
      <c r="B65" s="96" t="s">
        <v>684</v>
      </c>
      <c r="C65" s="97">
        <v>1.8500000000000003E-2</v>
      </c>
      <c r="D65" s="201">
        <f t="shared" si="0"/>
        <v>3.699999999999997E-2</v>
      </c>
      <c r="E65" s="93"/>
      <c r="F65" s="98">
        <f t="shared" si="1"/>
        <v>3.6999999999999971E-3</v>
      </c>
      <c r="G65" s="75">
        <v>3.6999999999999971E-3</v>
      </c>
    </row>
    <row r="66" spans="1:7" ht="26.25" customHeight="1" outlineLevel="2" x14ac:dyDescent="0.25">
      <c r="A66" s="95" t="s">
        <v>128</v>
      </c>
      <c r="B66" s="96" t="s">
        <v>685</v>
      </c>
      <c r="C66" s="97">
        <v>1.6799999999999999E-2</v>
      </c>
      <c r="D66" s="201">
        <f t="shared" si="0"/>
        <v>3.3599999999999963E-2</v>
      </c>
      <c r="E66" s="93"/>
      <c r="F66" s="98">
        <f t="shared" si="1"/>
        <v>3.3599999999999962E-3</v>
      </c>
      <c r="G66" s="75">
        <v>3.3599999999999967E-3</v>
      </c>
    </row>
    <row r="67" spans="1:7" ht="26.25" customHeight="1" outlineLevel="2" x14ac:dyDescent="0.25">
      <c r="A67" s="95" t="s">
        <v>130</v>
      </c>
      <c r="B67" s="96" t="s">
        <v>686</v>
      </c>
      <c r="C67" s="97">
        <v>1.3999999999999999E-2</v>
      </c>
      <c r="D67" s="201">
        <f t="shared" si="0"/>
        <v>2.7999999999999973E-2</v>
      </c>
      <c r="E67" s="93"/>
      <c r="F67" s="98">
        <f t="shared" si="1"/>
        <v>2.7999999999999974E-3</v>
      </c>
      <c r="G67" s="75">
        <v>2.7999999999999974E-3</v>
      </c>
    </row>
    <row r="68" spans="1:7" ht="26.25" customHeight="1" outlineLevel="2" x14ac:dyDescent="0.25">
      <c r="A68" s="95" t="s">
        <v>132</v>
      </c>
      <c r="B68" s="96" t="s">
        <v>687</v>
      </c>
      <c r="C68" s="97">
        <v>4.5999999999999999E-3</v>
      </c>
      <c r="D68" s="201">
        <f t="shared" si="0"/>
        <v>9.1999999999999912E-3</v>
      </c>
      <c r="E68" s="93"/>
      <c r="F68" s="98">
        <f t="shared" si="1"/>
        <v>9.1999999999999916E-4</v>
      </c>
      <c r="G68" s="75">
        <v>9.1999999999999916E-4</v>
      </c>
    </row>
    <row r="69" spans="1:7" ht="26.25" customHeight="1" outlineLevel="2" x14ac:dyDescent="0.25">
      <c r="A69" s="95" t="s">
        <v>134</v>
      </c>
      <c r="B69" s="96" t="s">
        <v>688</v>
      </c>
      <c r="C69" s="97">
        <v>4.5999999999999999E-3</v>
      </c>
      <c r="D69" s="201">
        <f t="shared" si="0"/>
        <v>9.1999999999999912E-3</v>
      </c>
      <c r="E69" s="93"/>
      <c r="F69" s="98">
        <f t="shared" si="1"/>
        <v>9.1999999999999916E-4</v>
      </c>
      <c r="G69" s="75">
        <v>9.1999999999999916E-4</v>
      </c>
    </row>
    <row r="70" spans="1:7" ht="26.25" customHeight="1" outlineLevel="2" x14ac:dyDescent="0.25">
      <c r="A70" s="95" t="s">
        <v>136</v>
      </c>
      <c r="B70" s="96" t="s">
        <v>689</v>
      </c>
      <c r="C70" s="97">
        <v>1.3999999999999999E-2</v>
      </c>
      <c r="D70" s="201">
        <f t="shared" ref="D70:D133" si="2">G70*$D$4</f>
        <v>2.7999999999999973E-2</v>
      </c>
      <c r="E70" s="93"/>
      <c r="F70" s="98">
        <f t="shared" ref="F70:F133" si="3">D70/$D$4</f>
        <v>2.7999999999999974E-3</v>
      </c>
      <c r="G70" s="75">
        <v>2.7999999999999974E-3</v>
      </c>
    </row>
    <row r="71" spans="1:7" ht="26.25" customHeight="1" outlineLevel="2" x14ac:dyDescent="0.25">
      <c r="A71" s="95" t="s">
        <v>138</v>
      </c>
      <c r="B71" s="96" t="s">
        <v>690</v>
      </c>
      <c r="C71" s="97">
        <v>1.3100000000000001E-2</v>
      </c>
      <c r="D71" s="201">
        <f t="shared" si="2"/>
        <v>2.6199999999999977E-2</v>
      </c>
      <c r="E71" s="93"/>
      <c r="F71" s="98">
        <f t="shared" si="3"/>
        <v>2.6199999999999978E-3</v>
      </c>
      <c r="G71" s="75">
        <v>2.6199999999999978E-3</v>
      </c>
    </row>
    <row r="72" spans="1:7" ht="26.25" customHeight="1" outlineLevel="2" x14ac:dyDescent="0.25">
      <c r="A72" s="95" t="s">
        <v>140</v>
      </c>
      <c r="B72" s="96" t="s">
        <v>691</v>
      </c>
      <c r="C72" s="97">
        <v>1.0800000000000001E-2</v>
      </c>
      <c r="D72" s="201">
        <f t="shared" si="2"/>
        <v>2.1599999999999984E-2</v>
      </c>
      <c r="E72" s="93"/>
      <c r="F72" s="98">
        <f t="shared" si="3"/>
        <v>2.1599999999999983E-3</v>
      </c>
      <c r="G72" s="75">
        <v>2.1599999999999983E-3</v>
      </c>
    </row>
    <row r="73" spans="1:7" ht="26.25" customHeight="1" outlineLevel="2" x14ac:dyDescent="0.25">
      <c r="A73" s="95" t="s">
        <v>142</v>
      </c>
      <c r="B73" s="96" t="s">
        <v>692</v>
      </c>
      <c r="C73" s="97">
        <v>3.4000000000000002E-3</v>
      </c>
      <c r="D73" s="201">
        <f t="shared" si="2"/>
        <v>6.7999999999999935E-3</v>
      </c>
      <c r="E73" s="93"/>
      <c r="F73" s="98">
        <f t="shared" si="3"/>
        <v>6.799999999999994E-4</v>
      </c>
      <c r="G73" s="75">
        <v>6.799999999999994E-4</v>
      </c>
    </row>
    <row r="74" spans="1:7" ht="26.25" customHeight="1" outlineLevel="2" x14ac:dyDescent="0.25">
      <c r="A74" s="95" t="s">
        <v>144</v>
      </c>
      <c r="B74" s="96" t="s">
        <v>693</v>
      </c>
      <c r="C74" s="97">
        <v>4.5999999999999999E-3</v>
      </c>
      <c r="D74" s="201">
        <f t="shared" si="2"/>
        <v>9.1999999999999912E-3</v>
      </c>
      <c r="E74" s="93"/>
      <c r="F74" s="98">
        <f t="shared" si="3"/>
        <v>9.1999999999999916E-4</v>
      </c>
      <c r="G74" s="75">
        <v>9.1999999999999916E-4</v>
      </c>
    </row>
    <row r="75" spans="1:7" ht="26.25" customHeight="1" outlineLevel="2" x14ac:dyDescent="0.25">
      <c r="A75" s="95" t="s">
        <v>146</v>
      </c>
      <c r="B75" s="96" t="s">
        <v>694</v>
      </c>
      <c r="C75" s="97">
        <v>2.3399999999999997E-2</v>
      </c>
      <c r="D75" s="201">
        <f t="shared" si="2"/>
        <v>4.6799999999999953E-2</v>
      </c>
      <c r="E75" s="93"/>
      <c r="F75" s="98">
        <f t="shared" si="3"/>
        <v>4.6799999999999949E-3</v>
      </c>
      <c r="G75" s="75">
        <v>4.6799999999999949E-3</v>
      </c>
    </row>
    <row r="76" spans="1:7" ht="26.25" customHeight="1" outlineLevel="2" x14ac:dyDescent="0.25">
      <c r="A76" s="95" t="s">
        <v>148</v>
      </c>
      <c r="B76" s="96" t="s">
        <v>695</v>
      </c>
      <c r="C76" s="97">
        <v>2.1099999999999997E-2</v>
      </c>
      <c r="D76" s="201">
        <f t="shared" si="2"/>
        <v>4.2199999999999953E-2</v>
      </c>
      <c r="E76" s="93"/>
      <c r="F76" s="98">
        <f t="shared" si="3"/>
        <v>4.2199999999999955E-3</v>
      </c>
      <c r="G76" s="75">
        <v>4.2199999999999955E-3</v>
      </c>
    </row>
    <row r="77" spans="1:7" ht="26.25" customHeight="1" outlineLevel="2" x14ac:dyDescent="0.25">
      <c r="A77" s="95" t="s">
        <v>150</v>
      </c>
      <c r="B77" s="96" t="s">
        <v>696</v>
      </c>
      <c r="C77" s="97">
        <v>1.7399999999999999E-2</v>
      </c>
      <c r="D77" s="201">
        <f t="shared" si="2"/>
        <v>2.6999999999999979E-2</v>
      </c>
      <c r="E77" s="93"/>
      <c r="F77" s="98">
        <f t="shared" si="3"/>
        <v>2.699999999999998E-3</v>
      </c>
      <c r="G77" s="75">
        <v>2.699999999999998E-3</v>
      </c>
    </row>
    <row r="78" spans="1:7" ht="26.25" customHeight="1" outlineLevel="2" x14ac:dyDescent="0.25">
      <c r="A78" s="95" t="s">
        <v>152</v>
      </c>
      <c r="B78" s="96" t="s">
        <v>697</v>
      </c>
      <c r="C78" s="97">
        <v>5.6999999999999993E-3</v>
      </c>
      <c r="D78" s="201">
        <f t="shared" si="2"/>
        <v>2.7999999999999982E-3</v>
      </c>
      <c r="E78" s="93"/>
      <c r="F78" s="98">
        <f t="shared" si="3"/>
        <v>2.7999999999999981E-4</v>
      </c>
      <c r="G78" s="75">
        <v>2.7999999999999981E-4</v>
      </c>
    </row>
    <row r="79" spans="1:7" ht="26.25" customHeight="1" outlineLevel="2" x14ac:dyDescent="0.25">
      <c r="A79" s="95" t="s">
        <v>154</v>
      </c>
      <c r="B79" s="96" t="s">
        <v>698</v>
      </c>
      <c r="C79" s="97">
        <v>0.05</v>
      </c>
      <c r="D79" s="201">
        <f t="shared" si="2"/>
        <v>1.6199999999999989E-2</v>
      </c>
      <c r="E79" s="93"/>
      <c r="F79" s="98">
        <f t="shared" si="3"/>
        <v>1.6199999999999988E-3</v>
      </c>
      <c r="G79" s="75">
        <v>1.6199999999999988E-3</v>
      </c>
    </row>
    <row r="80" spans="1:7" ht="26.25" customHeight="1" outlineLevel="2" x14ac:dyDescent="0.25">
      <c r="A80" s="95" t="s">
        <v>156</v>
      </c>
      <c r="B80" s="96" t="s">
        <v>699</v>
      </c>
      <c r="C80" s="97">
        <v>2.6200000000000001E-2</v>
      </c>
      <c r="D80" s="201">
        <f t="shared" si="2"/>
        <v>5.799999999999994E-2</v>
      </c>
      <c r="E80" s="93"/>
      <c r="F80" s="98">
        <f t="shared" si="3"/>
        <v>5.7999999999999944E-3</v>
      </c>
      <c r="G80" s="75">
        <v>5.7999999999999944E-3</v>
      </c>
    </row>
    <row r="81" spans="1:7" ht="26.25" customHeight="1" outlineLevel="2" x14ac:dyDescent="0.25">
      <c r="A81" s="95" t="s">
        <v>158</v>
      </c>
      <c r="B81" s="96" t="s">
        <v>700</v>
      </c>
      <c r="C81" s="97">
        <v>2.3399999999999997E-2</v>
      </c>
      <c r="D81" s="201">
        <f t="shared" si="2"/>
        <v>5.1599999999999951E-2</v>
      </c>
      <c r="E81" s="93"/>
      <c r="F81" s="98">
        <f t="shared" si="3"/>
        <v>5.1599999999999953E-3</v>
      </c>
      <c r="G81" s="75">
        <v>5.1599999999999953E-3</v>
      </c>
    </row>
    <row r="82" spans="1:7" ht="26.25" customHeight="1" outlineLevel="2" x14ac:dyDescent="0.25">
      <c r="A82" s="95" t="s">
        <v>160</v>
      </c>
      <c r="B82" s="96" t="s">
        <v>701</v>
      </c>
      <c r="C82" s="97">
        <v>1.8500000000000003E-2</v>
      </c>
      <c r="D82" s="201">
        <f t="shared" si="2"/>
        <v>2.9799999999999972E-2</v>
      </c>
      <c r="E82" s="93"/>
      <c r="F82" s="98">
        <f t="shared" si="3"/>
        <v>2.9799999999999974E-3</v>
      </c>
      <c r="G82" s="75">
        <v>2.9799999999999974E-3</v>
      </c>
    </row>
    <row r="83" spans="1:7" ht="26.25" customHeight="1" outlineLevel="2" x14ac:dyDescent="0.25">
      <c r="A83" s="95" t="s">
        <v>162</v>
      </c>
      <c r="B83" s="96" t="s">
        <v>702</v>
      </c>
      <c r="C83" s="97">
        <v>6.6E-3</v>
      </c>
      <c r="D83" s="201">
        <f t="shared" si="2"/>
        <v>2.9999999999999975E-3</v>
      </c>
      <c r="E83" s="93"/>
      <c r="F83" s="98">
        <f t="shared" si="3"/>
        <v>2.9999999999999976E-4</v>
      </c>
      <c r="G83" s="75">
        <v>2.9999999999999976E-4</v>
      </c>
    </row>
    <row r="84" spans="1:7" ht="26.25" customHeight="1" outlineLevel="2" x14ac:dyDescent="0.25">
      <c r="A84" s="95" t="s">
        <v>164</v>
      </c>
      <c r="B84" s="96" t="s">
        <v>703</v>
      </c>
      <c r="C84" s="97">
        <v>0.108</v>
      </c>
      <c r="D84" s="201">
        <f t="shared" si="2"/>
        <v>1.7999999999999988E-2</v>
      </c>
      <c r="E84" s="93"/>
      <c r="F84" s="98">
        <f t="shared" si="3"/>
        <v>1.7999999999999989E-3</v>
      </c>
      <c r="G84" s="75">
        <v>1.7999999999999986E-3</v>
      </c>
    </row>
    <row r="85" spans="1:7" ht="26.25" customHeight="1" outlineLevel="2" x14ac:dyDescent="0.25">
      <c r="A85" s="95" t="s">
        <v>166</v>
      </c>
      <c r="B85" s="96" t="s">
        <v>704</v>
      </c>
      <c r="C85" s="97">
        <v>2.5899999999999999E-2</v>
      </c>
      <c r="D85" s="201">
        <f t="shared" si="2"/>
        <v>5.6799999999999948E-2</v>
      </c>
      <c r="E85" s="93"/>
      <c r="F85" s="98">
        <f t="shared" si="3"/>
        <v>5.6799999999999949E-3</v>
      </c>
      <c r="G85" s="75">
        <v>5.6799999999999949E-3</v>
      </c>
    </row>
    <row r="86" spans="1:7" ht="26.25" customHeight="1" outlineLevel="2" x14ac:dyDescent="0.25">
      <c r="A86" s="95" t="s">
        <v>168</v>
      </c>
      <c r="B86" s="96" t="s">
        <v>705</v>
      </c>
      <c r="C86" s="97">
        <v>2.3099999999999999E-2</v>
      </c>
      <c r="D86" s="201">
        <f t="shared" si="2"/>
        <v>5.0599999999999951E-2</v>
      </c>
      <c r="E86" s="93"/>
      <c r="F86" s="98">
        <f t="shared" si="3"/>
        <v>5.0599999999999951E-3</v>
      </c>
      <c r="G86" s="75">
        <v>5.0599999999999951E-3</v>
      </c>
    </row>
    <row r="87" spans="1:7" ht="26.25" customHeight="1" outlineLevel="2" x14ac:dyDescent="0.25">
      <c r="A87" s="95" t="s">
        <v>170</v>
      </c>
      <c r="B87" s="96" t="s">
        <v>706</v>
      </c>
      <c r="C87" s="97">
        <v>1.8500000000000003E-2</v>
      </c>
      <c r="D87" s="201">
        <f t="shared" si="2"/>
        <v>2.9599999999999974E-2</v>
      </c>
      <c r="E87" s="93"/>
      <c r="F87" s="98">
        <f t="shared" si="3"/>
        <v>2.9599999999999974E-3</v>
      </c>
      <c r="G87" s="75">
        <v>2.9599999999999974E-3</v>
      </c>
    </row>
    <row r="88" spans="1:7" ht="26.25" customHeight="1" outlineLevel="2" x14ac:dyDescent="0.25">
      <c r="A88" s="95" t="s">
        <v>172</v>
      </c>
      <c r="B88" s="96" t="s">
        <v>707</v>
      </c>
      <c r="C88" s="97">
        <v>6.6E-3</v>
      </c>
      <c r="D88" s="201">
        <f t="shared" si="2"/>
        <v>2.9999999999999975E-3</v>
      </c>
      <c r="E88" s="93"/>
      <c r="F88" s="98">
        <f t="shared" si="3"/>
        <v>2.9999999999999976E-4</v>
      </c>
      <c r="G88" s="75">
        <v>2.9999999999999976E-4</v>
      </c>
    </row>
    <row r="89" spans="1:7" ht="26.25" customHeight="1" outlineLevel="2" x14ac:dyDescent="0.25">
      <c r="A89" s="95" t="s">
        <v>174</v>
      </c>
      <c r="B89" s="96" t="s">
        <v>708</v>
      </c>
      <c r="C89" s="97">
        <v>0.05</v>
      </c>
      <c r="D89" s="201">
        <f t="shared" si="2"/>
        <v>1.7799999999999983E-2</v>
      </c>
      <c r="E89" s="93"/>
      <c r="F89" s="98">
        <f t="shared" si="3"/>
        <v>1.7799999999999982E-3</v>
      </c>
      <c r="G89" s="75">
        <v>1.7799999999999984E-3</v>
      </c>
    </row>
    <row r="90" spans="1:7" ht="26.25" customHeight="1" outlineLevel="2" x14ac:dyDescent="0.25">
      <c r="A90" s="95" t="s">
        <v>176</v>
      </c>
      <c r="B90" s="96" t="s">
        <v>709</v>
      </c>
      <c r="C90" s="97">
        <v>2.6200000000000001E-2</v>
      </c>
      <c r="D90" s="201">
        <f t="shared" si="2"/>
        <v>5.799999999999994E-2</v>
      </c>
      <c r="E90" s="93"/>
      <c r="F90" s="98">
        <f t="shared" si="3"/>
        <v>5.7999999999999944E-3</v>
      </c>
      <c r="G90" s="75">
        <v>5.7999999999999944E-3</v>
      </c>
    </row>
    <row r="91" spans="1:7" ht="26.25" customHeight="1" outlineLevel="2" x14ac:dyDescent="0.25">
      <c r="A91" s="95" t="s">
        <v>178</v>
      </c>
      <c r="B91" s="96" t="s">
        <v>710</v>
      </c>
      <c r="C91" s="97">
        <v>2.3399999999999997E-2</v>
      </c>
      <c r="D91" s="201">
        <f t="shared" si="2"/>
        <v>5.1599999999999951E-2</v>
      </c>
      <c r="E91" s="93"/>
      <c r="F91" s="98">
        <f t="shared" si="3"/>
        <v>5.1599999999999953E-3</v>
      </c>
      <c r="G91" s="75">
        <v>5.1599999999999953E-3</v>
      </c>
    </row>
    <row r="92" spans="1:7" ht="26.25" customHeight="1" outlineLevel="2" x14ac:dyDescent="0.25">
      <c r="A92" s="95" t="s">
        <v>180</v>
      </c>
      <c r="B92" s="96" t="s">
        <v>711</v>
      </c>
      <c r="C92" s="97">
        <v>1.8500000000000003E-2</v>
      </c>
      <c r="D92" s="201">
        <f t="shared" si="2"/>
        <v>2.9799999999999972E-2</v>
      </c>
      <c r="E92" s="93"/>
      <c r="F92" s="98">
        <f t="shared" si="3"/>
        <v>2.9799999999999974E-3</v>
      </c>
      <c r="G92" s="75">
        <v>2.9799999999999974E-3</v>
      </c>
    </row>
    <row r="93" spans="1:7" ht="26.25" customHeight="1" outlineLevel="2" x14ac:dyDescent="0.25">
      <c r="A93" s="95" t="s">
        <v>182</v>
      </c>
      <c r="B93" s="96" t="s">
        <v>712</v>
      </c>
      <c r="C93" s="97">
        <v>6.6E-3</v>
      </c>
      <c r="D93" s="201">
        <f t="shared" si="2"/>
        <v>2.9999999999999975E-3</v>
      </c>
      <c r="E93" s="93"/>
      <c r="F93" s="98">
        <f t="shared" si="3"/>
        <v>2.9999999999999976E-4</v>
      </c>
      <c r="G93" s="75">
        <v>2.9999999999999976E-4</v>
      </c>
    </row>
    <row r="94" spans="1:7" ht="26.25" customHeight="1" outlineLevel="2" x14ac:dyDescent="0.25">
      <c r="A94" s="95" t="s">
        <v>184</v>
      </c>
      <c r="B94" s="96" t="s">
        <v>703</v>
      </c>
      <c r="C94" s="97">
        <v>0.108</v>
      </c>
      <c r="D94" s="201">
        <f t="shared" si="2"/>
        <v>1.7999999999999988E-2</v>
      </c>
      <c r="E94" s="93"/>
      <c r="F94" s="98">
        <f t="shared" si="3"/>
        <v>1.7999999999999989E-3</v>
      </c>
      <c r="G94" s="75">
        <v>1.7999999999999986E-3</v>
      </c>
    </row>
    <row r="95" spans="1:7" ht="26.25" customHeight="1" outlineLevel="2" x14ac:dyDescent="0.25">
      <c r="A95" s="95" t="s">
        <v>186</v>
      </c>
      <c r="B95" s="96" t="s">
        <v>713</v>
      </c>
      <c r="C95" s="97">
        <v>2.6200000000000001E-2</v>
      </c>
      <c r="D95" s="201">
        <f t="shared" si="2"/>
        <v>5.799999999999994E-2</v>
      </c>
      <c r="E95" s="93"/>
      <c r="F95" s="98">
        <f t="shared" si="3"/>
        <v>5.7999999999999944E-3</v>
      </c>
      <c r="G95" s="75">
        <v>5.7999999999999944E-3</v>
      </c>
    </row>
    <row r="96" spans="1:7" ht="26.25" customHeight="1" outlineLevel="2" x14ac:dyDescent="0.25">
      <c r="A96" s="95" t="s">
        <v>188</v>
      </c>
      <c r="B96" s="96" t="s">
        <v>714</v>
      </c>
      <c r="C96" s="97">
        <v>2.3399999999999997E-2</v>
      </c>
      <c r="D96" s="201">
        <f t="shared" si="2"/>
        <v>5.1599999999999951E-2</v>
      </c>
      <c r="E96" s="93"/>
      <c r="F96" s="98">
        <f t="shared" si="3"/>
        <v>5.1599999999999953E-3</v>
      </c>
      <c r="G96" s="75">
        <v>5.1599999999999953E-3</v>
      </c>
    </row>
    <row r="97" spans="1:7" ht="26.25" customHeight="1" outlineLevel="2" x14ac:dyDescent="0.25">
      <c r="A97" s="95" t="s">
        <v>190</v>
      </c>
      <c r="B97" s="96" t="s">
        <v>715</v>
      </c>
      <c r="C97" s="97">
        <v>1.8500000000000003E-2</v>
      </c>
      <c r="D97" s="201">
        <f t="shared" si="2"/>
        <v>2.9799999999999972E-2</v>
      </c>
      <c r="E97" s="93"/>
      <c r="F97" s="98">
        <f t="shared" si="3"/>
        <v>2.9799999999999974E-3</v>
      </c>
      <c r="G97" s="75">
        <v>2.9799999999999974E-3</v>
      </c>
    </row>
    <row r="98" spans="1:7" ht="26.25" customHeight="1" outlineLevel="2" x14ac:dyDescent="0.25">
      <c r="A98" s="95" t="s">
        <v>192</v>
      </c>
      <c r="B98" s="96" t="s">
        <v>716</v>
      </c>
      <c r="C98" s="97">
        <v>6.6E-3</v>
      </c>
      <c r="D98" s="201">
        <f t="shared" si="2"/>
        <v>2.9999999999999975E-3</v>
      </c>
      <c r="E98" s="93"/>
      <c r="F98" s="98">
        <f t="shared" si="3"/>
        <v>2.9999999999999976E-4</v>
      </c>
      <c r="G98" s="75">
        <v>2.9999999999999976E-4</v>
      </c>
    </row>
    <row r="99" spans="1:7" ht="26.25" customHeight="1" outlineLevel="2" x14ac:dyDescent="0.25">
      <c r="A99" s="95" t="s">
        <v>194</v>
      </c>
      <c r="B99" s="96" t="s">
        <v>717</v>
      </c>
      <c r="C99" s="97">
        <v>0.05</v>
      </c>
      <c r="D99" s="201">
        <f t="shared" si="2"/>
        <v>1.7999999999999988E-2</v>
      </c>
      <c r="E99" s="93"/>
      <c r="F99" s="98">
        <f t="shared" si="3"/>
        <v>1.7999999999999989E-3</v>
      </c>
      <c r="G99" s="75">
        <v>1.7999999999999986E-3</v>
      </c>
    </row>
    <row r="100" spans="1:7" ht="26.25" customHeight="1" outlineLevel="2" x14ac:dyDescent="0.25">
      <c r="A100" s="95" t="s">
        <v>196</v>
      </c>
      <c r="B100" s="96" t="s">
        <v>718</v>
      </c>
      <c r="C100" s="97">
        <v>1.37E-2</v>
      </c>
      <c r="D100" s="201">
        <f t="shared" si="2"/>
        <v>1.7399999999999981E-2</v>
      </c>
      <c r="E100" s="93"/>
      <c r="F100" s="98">
        <f t="shared" si="3"/>
        <v>1.7399999999999981E-3</v>
      </c>
      <c r="G100" s="75">
        <v>1.7399999999999983E-3</v>
      </c>
    </row>
    <row r="101" spans="1:7" ht="26.25" customHeight="1" outlineLevel="2" x14ac:dyDescent="0.25">
      <c r="A101" s="95" t="s">
        <v>198</v>
      </c>
      <c r="B101" s="96" t="s">
        <v>719</v>
      </c>
      <c r="C101" s="97">
        <v>1.1699999999999999E-2</v>
      </c>
      <c r="D101" s="201">
        <f t="shared" si="2"/>
        <v>1.4799999999999987E-2</v>
      </c>
      <c r="E101" s="93"/>
      <c r="F101" s="98">
        <f t="shared" si="3"/>
        <v>1.4799999999999987E-3</v>
      </c>
      <c r="G101" s="75">
        <v>1.4799999999999987E-3</v>
      </c>
    </row>
    <row r="102" spans="1:7" ht="26.25" customHeight="1" outlineLevel="2" x14ac:dyDescent="0.25">
      <c r="A102" s="95" t="s">
        <v>200</v>
      </c>
      <c r="B102" s="96" t="s">
        <v>720</v>
      </c>
      <c r="C102" s="97">
        <v>9.3999999999999986E-3</v>
      </c>
      <c r="D102" s="201">
        <f t="shared" si="2"/>
        <v>1.6999999999999987E-2</v>
      </c>
      <c r="E102" s="93"/>
      <c r="F102" s="98">
        <f t="shared" si="3"/>
        <v>1.6999999999999988E-3</v>
      </c>
      <c r="G102" s="75">
        <v>1.6999999999999986E-3</v>
      </c>
    </row>
    <row r="103" spans="1:7" ht="26.25" customHeight="1" outlineLevel="2" x14ac:dyDescent="0.25">
      <c r="A103" s="95" t="s">
        <v>202</v>
      </c>
      <c r="B103" s="96" t="s">
        <v>721</v>
      </c>
      <c r="C103" s="97">
        <v>3.4000000000000002E-3</v>
      </c>
      <c r="D103" s="201">
        <f t="shared" si="2"/>
        <v>1.7999999999999984E-3</v>
      </c>
      <c r="E103" s="93"/>
      <c r="F103" s="98">
        <f t="shared" si="3"/>
        <v>1.7999999999999985E-4</v>
      </c>
      <c r="G103" s="75">
        <v>1.7999999999999985E-4</v>
      </c>
    </row>
    <row r="104" spans="1:7" ht="26.25" customHeight="1" outlineLevel="2" x14ac:dyDescent="0.25">
      <c r="A104" s="95" t="s">
        <v>204</v>
      </c>
      <c r="B104" s="96" t="s">
        <v>722</v>
      </c>
      <c r="C104" s="97">
        <v>4.5999999999999999E-3</v>
      </c>
      <c r="D104" s="201">
        <f t="shared" si="2"/>
        <v>1.0199999999999992E-2</v>
      </c>
      <c r="E104" s="93"/>
      <c r="F104" s="98">
        <f t="shared" si="3"/>
        <v>1.0199999999999992E-3</v>
      </c>
      <c r="G104" s="75">
        <v>1.0199999999999992E-3</v>
      </c>
    </row>
    <row r="105" spans="1:7" ht="26.25" customHeight="1" outlineLevel="2" x14ac:dyDescent="0.25">
      <c r="A105" s="95" t="s">
        <v>206</v>
      </c>
      <c r="B105" s="96" t="s">
        <v>723</v>
      </c>
      <c r="C105" s="97">
        <v>1.3999999999999999E-2</v>
      </c>
      <c r="D105" s="201">
        <f t="shared" si="2"/>
        <v>1.8999999999999982E-2</v>
      </c>
      <c r="E105" s="93"/>
      <c r="F105" s="98">
        <f t="shared" si="3"/>
        <v>1.8999999999999983E-3</v>
      </c>
      <c r="G105" s="75">
        <v>1.8999999999999983E-3</v>
      </c>
    </row>
    <row r="106" spans="1:7" ht="26.25" customHeight="1" outlineLevel="2" x14ac:dyDescent="0.25">
      <c r="A106" s="95" t="s">
        <v>208</v>
      </c>
      <c r="B106" s="96" t="s">
        <v>724</v>
      </c>
      <c r="C106" s="97">
        <v>1.3100000000000001E-2</v>
      </c>
      <c r="D106" s="201">
        <f t="shared" si="2"/>
        <v>1.7799999999999983E-2</v>
      </c>
      <c r="E106" s="93"/>
      <c r="F106" s="98">
        <f t="shared" si="3"/>
        <v>1.7799999999999982E-3</v>
      </c>
      <c r="G106" s="75">
        <v>1.7799999999999984E-3</v>
      </c>
    </row>
    <row r="107" spans="1:7" ht="26.25" customHeight="1" outlineLevel="2" x14ac:dyDescent="0.25">
      <c r="A107" s="95" t="s">
        <v>210</v>
      </c>
      <c r="B107" s="96" t="s">
        <v>725</v>
      </c>
      <c r="C107" s="97">
        <v>1.0800000000000001E-2</v>
      </c>
      <c r="D107" s="201">
        <f t="shared" si="2"/>
        <v>1.8399999999999982E-2</v>
      </c>
      <c r="E107" s="93"/>
      <c r="F107" s="98">
        <f t="shared" si="3"/>
        <v>1.8399999999999983E-3</v>
      </c>
      <c r="G107" s="75">
        <v>1.8399999999999983E-3</v>
      </c>
    </row>
    <row r="108" spans="1:7" ht="26.25" customHeight="1" outlineLevel="2" x14ac:dyDescent="0.25">
      <c r="A108" s="95" t="s">
        <v>212</v>
      </c>
      <c r="B108" s="96" t="s">
        <v>726</v>
      </c>
      <c r="C108" s="97">
        <v>3.4000000000000002E-3</v>
      </c>
      <c r="D108" s="201">
        <f t="shared" si="2"/>
        <v>1.7999999999999984E-3</v>
      </c>
      <c r="E108" s="93"/>
      <c r="F108" s="98">
        <f t="shared" si="3"/>
        <v>1.7999999999999985E-4</v>
      </c>
      <c r="G108" s="75">
        <v>1.7999999999999985E-4</v>
      </c>
    </row>
    <row r="109" spans="1:7" ht="26.25" customHeight="1" outlineLevel="2" x14ac:dyDescent="0.25">
      <c r="A109" s="95" t="s">
        <v>214</v>
      </c>
      <c r="B109" s="96" t="s">
        <v>727</v>
      </c>
      <c r="C109" s="97">
        <v>0.05</v>
      </c>
      <c r="D109" s="201">
        <f t="shared" si="2"/>
        <v>1.0999999999999992E-2</v>
      </c>
      <c r="E109" s="93"/>
      <c r="F109" s="98">
        <f t="shared" si="3"/>
        <v>1.0999999999999992E-3</v>
      </c>
      <c r="G109" s="75">
        <v>1.0999999999999992E-3</v>
      </c>
    </row>
    <row r="110" spans="1:7" ht="26.25" customHeight="1" outlineLevel="2" x14ac:dyDescent="0.25">
      <c r="A110" s="95" t="s">
        <v>216</v>
      </c>
      <c r="B110" s="96" t="s">
        <v>728</v>
      </c>
      <c r="C110" s="97">
        <v>1.7100000000000001E-2</v>
      </c>
      <c r="D110" s="201">
        <f t="shared" si="2"/>
        <v>3.4199999999999973E-2</v>
      </c>
      <c r="E110" s="93"/>
      <c r="F110" s="98">
        <f t="shared" si="3"/>
        <v>3.4199999999999973E-3</v>
      </c>
      <c r="G110" s="75">
        <v>3.4199999999999973E-3</v>
      </c>
    </row>
    <row r="111" spans="1:7" ht="26.25" customHeight="1" outlineLevel="2" x14ac:dyDescent="0.25">
      <c r="A111" s="95" t="s">
        <v>218</v>
      </c>
      <c r="B111" s="96" t="s">
        <v>729</v>
      </c>
      <c r="C111" s="97">
        <v>1.7100000000000001E-2</v>
      </c>
      <c r="D111" s="201">
        <f t="shared" si="2"/>
        <v>3.4199999999999973E-2</v>
      </c>
      <c r="E111" s="93"/>
      <c r="F111" s="98">
        <f t="shared" si="3"/>
        <v>3.4199999999999973E-3</v>
      </c>
      <c r="G111" s="75">
        <v>3.4199999999999973E-3</v>
      </c>
    </row>
    <row r="112" spans="1:7" ht="26.25" customHeight="1" outlineLevel="2" x14ac:dyDescent="0.25">
      <c r="A112" s="95" t="s">
        <v>220</v>
      </c>
      <c r="B112" s="96" t="s">
        <v>730</v>
      </c>
      <c r="C112" s="97">
        <v>1.7100000000000001E-2</v>
      </c>
      <c r="D112" s="201">
        <f t="shared" si="2"/>
        <v>3.4199999999999973E-2</v>
      </c>
      <c r="E112" s="93"/>
      <c r="F112" s="98">
        <f t="shared" si="3"/>
        <v>3.4199999999999973E-3</v>
      </c>
      <c r="G112" s="75">
        <v>3.4199999999999973E-3</v>
      </c>
    </row>
    <row r="113" spans="1:7" ht="26.25" customHeight="1" outlineLevel="2" x14ac:dyDescent="0.25">
      <c r="A113" s="95" t="s">
        <v>222</v>
      </c>
      <c r="B113" s="96" t="s">
        <v>731</v>
      </c>
      <c r="C113" s="97">
        <v>1.7100000000000001E-2</v>
      </c>
      <c r="D113" s="201">
        <f t="shared" si="2"/>
        <v>3.4199999999999973E-2</v>
      </c>
      <c r="E113" s="93"/>
      <c r="F113" s="98">
        <f t="shared" si="3"/>
        <v>3.4199999999999973E-3</v>
      </c>
      <c r="G113" s="75">
        <v>3.4199999999999973E-3</v>
      </c>
    </row>
    <row r="114" spans="1:7" ht="26.25" customHeight="1" outlineLevel="2" x14ac:dyDescent="0.25">
      <c r="A114" s="95" t="s">
        <v>224</v>
      </c>
      <c r="B114" s="96" t="s">
        <v>732</v>
      </c>
      <c r="C114" s="97">
        <v>1.7100000000000001E-2</v>
      </c>
      <c r="D114" s="201">
        <f t="shared" si="2"/>
        <v>3.4199999999999973E-2</v>
      </c>
      <c r="E114" s="93"/>
      <c r="F114" s="98">
        <f t="shared" si="3"/>
        <v>3.4199999999999973E-3</v>
      </c>
      <c r="G114" s="75">
        <v>3.4199999999999973E-3</v>
      </c>
    </row>
    <row r="115" spans="1:7" ht="26.25" customHeight="1" outlineLevel="2" x14ac:dyDescent="0.25">
      <c r="A115" s="95" t="s">
        <v>226</v>
      </c>
      <c r="B115" s="96" t="s">
        <v>733</v>
      </c>
      <c r="C115" s="97">
        <v>1.6799999999999999E-2</v>
      </c>
      <c r="D115" s="201">
        <f t="shared" si="2"/>
        <v>3.3599999999999963E-2</v>
      </c>
      <c r="E115" s="93"/>
      <c r="F115" s="98">
        <f t="shared" si="3"/>
        <v>3.3599999999999962E-3</v>
      </c>
      <c r="G115" s="75">
        <v>3.3599999999999967E-3</v>
      </c>
    </row>
    <row r="116" spans="1:7" ht="26.25" customHeight="1" outlineLevel="2" x14ac:dyDescent="0.25">
      <c r="A116" s="95" t="s">
        <v>228</v>
      </c>
      <c r="B116" s="96" t="s">
        <v>734</v>
      </c>
      <c r="C116" s="97">
        <v>3.1099999999999999E-2</v>
      </c>
      <c r="D116" s="201">
        <f t="shared" si="2"/>
        <v>6.219999999999995E-2</v>
      </c>
      <c r="E116" s="93"/>
      <c r="F116" s="98">
        <f t="shared" si="3"/>
        <v>6.2199999999999946E-3</v>
      </c>
      <c r="G116" s="75">
        <v>6.2199999999999946E-3</v>
      </c>
    </row>
    <row r="117" spans="1:7" ht="26.25" customHeight="1" outlineLevel="2" x14ac:dyDescent="0.25">
      <c r="A117" s="95" t="s">
        <v>230</v>
      </c>
      <c r="B117" s="96" t="s">
        <v>735</v>
      </c>
      <c r="C117" s="97">
        <v>3.1099999999999999E-2</v>
      </c>
      <c r="D117" s="201">
        <f t="shared" si="2"/>
        <v>6.219999999999995E-2</v>
      </c>
      <c r="E117" s="93"/>
      <c r="F117" s="98">
        <f t="shared" si="3"/>
        <v>6.2199999999999946E-3</v>
      </c>
      <c r="G117" s="75">
        <v>6.2199999999999946E-3</v>
      </c>
    </row>
    <row r="118" spans="1:7" ht="26.25" customHeight="1" outlineLevel="2" x14ac:dyDescent="0.25">
      <c r="A118" s="95" t="s">
        <v>232</v>
      </c>
      <c r="B118" s="96" t="s">
        <v>736</v>
      </c>
      <c r="C118" s="97">
        <v>3.1099999999999999E-2</v>
      </c>
      <c r="D118" s="201">
        <f t="shared" si="2"/>
        <v>6.219999999999995E-2</v>
      </c>
      <c r="E118" s="93"/>
      <c r="F118" s="98">
        <f t="shared" si="3"/>
        <v>6.2199999999999946E-3</v>
      </c>
      <c r="G118" s="75">
        <v>6.2199999999999946E-3</v>
      </c>
    </row>
    <row r="119" spans="1:7" ht="26.25" customHeight="1" outlineLevel="2" x14ac:dyDescent="0.25">
      <c r="A119" s="95" t="s">
        <v>234</v>
      </c>
      <c r="B119" s="96" t="s">
        <v>737</v>
      </c>
      <c r="C119" s="97">
        <v>3.73E-2</v>
      </c>
      <c r="D119" s="201">
        <f t="shared" si="2"/>
        <v>7.459999999999993E-2</v>
      </c>
      <c r="E119" s="93"/>
      <c r="F119" s="98">
        <f t="shared" si="3"/>
        <v>7.4599999999999927E-3</v>
      </c>
      <c r="G119" s="75">
        <v>7.4599999999999935E-3</v>
      </c>
    </row>
    <row r="120" spans="1:7" ht="26.25" customHeight="1" outlineLevel="2" x14ac:dyDescent="0.25">
      <c r="A120" s="95" t="s">
        <v>236</v>
      </c>
      <c r="B120" s="96" t="s">
        <v>738</v>
      </c>
      <c r="C120" s="97">
        <v>3.73E-2</v>
      </c>
      <c r="D120" s="201">
        <f t="shared" si="2"/>
        <v>7.459999999999993E-2</v>
      </c>
      <c r="E120" s="93"/>
      <c r="F120" s="98">
        <f t="shared" si="3"/>
        <v>7.4599999999999927E-3</v>
      </c>
      <c r="G120" s="75">
        <v>7.4599999999999935E-3</v>
      </c>
    </row>
    <row r="121" spans="1:7" ht="26.25" customHeight="1" outlineLevel="2" x14ac:dyDescent="0.25">
      <c r="A121" s="95" t="s">
        <v>238</v>
      </c>
      <c r="B121" s="96" t="s">
        <v>739</v>
      </c>
      <c r="C121" s="97">
        <v>3.73E-2</v>
      </c>
      <c r="D121" s="201">
        <f t="shared" si="2"/>
        <v>7.459999999999993E-2</v>
      </c>
      <c r="E121" s="93"/>
      <c r="F121" s="98">
        <f t="shared" si="3"/>
        <v>7.4599999999999927E-3</v>
      </c>
      <c r="G121" s="75">
        <v>7.4599999999999935E-3</v>
      </c>
    </row>
    <row r="122" spans="1:7" ht="26.25" customHeight="1" outlineLevel="2" x14ac:dyDescent="0.25">
      <c r="A122" s="95" t="s">
        <v>240</v>
      </c>
      <c r="B122" s="96" t="s">
        <v>740</v>
      </c>
      <c r="C122" s="97">
        <v>3.73E-2</v>
      </c>
      <c r="D122" s="201">
        <f t="shared" si="2"/>
        <v>7.459999999999993E-2</v>
      </c>
      <c r="E122" s="93"/>
      <c r="F122" s="98">
        <f t="shared" si="3"/>
        <v>7.4599999999999927E-3</v>
      </c>
      <c r="G122" s="75">
        <v>7.4599999999999935E-3</v>
      </c>
    </row>
    <row r="123" spans="1:7" ht="26.25" customHeight="1" outlineLevel="2" x14ac:dyDescent="0.25">
      <c r="A123" s="95" t="s">
        <v>242</v>
      </c>
      <c r="B123" s="96" t="s">
        <v>741</v>
      </c>
      <c r="C123" s="97">
        <v>3.73E-2</v>
      </c>
      <c r="D123" s="201">
        <f t="shared" si="2"/>
        <v>7.459999999999993E-2</v>
      </c>
      <c r="E123" s="93"/>
      <c r="F123" s="98">
        <f t="shared" si="3"/>
        <v>7.4599999999999927E-3</v>
      </c>
      <c r="G123" s="75">
        <v>7.4599999999999935E-3</v>
      </c>
    </row>
    <row r="124" spans="1:7" ht="26.25" customHeight="1" outlineLevel="2" x14ac:dyDescent="0.25">
      <c r="A124" s="95" t="s">
        <v>244</v>
      </c>
      <c r="B124" s="96" t="s">
        <v>742</v>
      </c>
      <c r="C124" s="97">
        <v>3.73E-2</v>
      </c>
      <c r="D124" s="201">
        <f t="shared" si="2"/>
        <v>7.459999999999993E-2</v>
      </c>
      <c r="E124" s="93"/>
      <c r="F124" s="98">
        <f t="shared" si="3"/>
        <v>7.4599999999999927E-3</v>
      </c>
      <c r="G124" s="75">
        <v>7.4599999999999935E-3</v>
      </c>
    </row>
    <row r="125" spans="1:7" ht="26.25" customHeight="1" outlineLevel="2" x14ac:dyDescent="0.25">
      <c r="A125" s="95" t="s">
        <v>246</v>
      </c>
      <c r="B125" s="96" t="s">
        <v>743</v>
      </c>
      <c r="C125" s="97">
        <v>3.73E-2</v>
      </c>
      <c r="D125" s="201">
        <f t="shared" si="2"/>
        <v>7.459999999999993E-2</v>
      </c>
      <c r="E125" s="93"/>
      <c r="F125" s="98">
        <f t="shared" si="3"/>
        <v>7.4599999999999927E-3</v>
      </c>
      <c r="G125" s="75">
        <v>7.4599999999999935E-3</v>
      </c>
    </row>
    <row r="126" spans="1:7" ht="26.25" customHeight="1" outlineLevel="2" x14ac:dyDescent="0.25">
      <c r="A126" s="95" t="s">
        <v>248</v>
      </c>
      <c r="B126" s="96" t="s">
        <v>744</v>
      </c>
      <c r="C126" s="97">
        <v>3.73E-2</v>
      </c>
      <c r="D126" s="201">
        <f t="shared" si="2"/>
        <v>7.459999999999993E-2</v>
      </c>
      <c r="E126" s="93"/>
      <c r="F126" s="98">
        <f t="shared" si="3"/>
        <v>7.4599999999999927E-3</v>
      </c>
      <c r="G126" s="75">
        <v>7.4599999999999935E-3</v>
      </c>
    </row>
    <row r="127" spans="1:7" ht="26.25" customHeight="1" outlineLevel="2" x14ac:dyDescent="0.25">
      <c r="A127" s="95" t="s">
        <v>250</v>
      </c>
      <c r="B127" s="96" t="s">
        <v>745</v>
      </c>
      <c r="C127" s="97">
        <v>3.73E-2</v>
      </c>
      <c r="D127" s="201">
        <f t="shared" si="2"/>
        <v>7.459999999999993E-2</v>
      </c>
      <c r="E127" s="93"/>
      <c r="F127" s="98">
        <f t="shared" si="3"/>
        <v>7.4599999999999927E-3</v>
      </c>
      <c r="G127" s="75">
        <v>7.4599999999999935E-3</v>
      </c>
    </row>
    <row r="128" spans="1:7" ht="26.25" customHeight="1" outlineLevel="2" x14ac:dyDescent="0.25">
      <c r="A128" s="95" t="s">
        <v>252</v>
      </c>
      <c r="B128" s="96" t="s">
        <v>746</v>
      </c>
      <c r="C128" s="97">
        <v>3.73E-2</v>
      </c>
      <c r="D128" s="201">
        <f t="shared" si="2"/>
        <v>7.459999999999993E-2</v>
      </c>
      <c r="E128" s="93"/>
      <c r="F128" s="98">
        <f t="shared" si="3"/>
        <v>7.4599999999999927E-3</v>
      </c>
      <c r="G128" s="75">
        <v>7.4599999999999935E-3</v>
      </c>
    </row>
    <row r="129" spans="1:7" ht="26.25" customHeight="1" outlineLevel="2" x14ac:dyDescent="0.25">
      <c r="A129" s="95" t="s">
        <v>254</v>
      </c>
      <c r="B129" s="96" t="s">
        <v>747</v>
      </c>
      <c r="C129" s="97">
        <v>4.4500000000000005E-2</v>
      </c>
      <c r="D129" s="201">
        <f t="shared" si="2"/>
        <v>8.8999999999999926E-2</v>
      </c>
      <c r="E129" s="93"/>
      <c r="F129" s="98">
        <f t="shared" si="3"/>
        <v>8.899999999999993E-3</v>
      </c>
      <c r="G129" s="75">
        <v>8.899999999999993E-3</v>
      </c>
    </row>
    <row r="130" spans="1:7" ht="26.25" customHeight="1" outlineLevel="2" x14ac:dyDescent="0.25">
      <c r="A130" s="95" t="s">
        <v>256</v>
      </c>
      <c r="B130" s="96" t="s">
        <v>748</v>
      </c>
      <c r="C130" s="97">
        <v>4.4500000000000005E-2</v>
      </c>
      <c r="D130" s="201">
        <f t="shared" si="2"/>
        <v>8.8999999999999926E-2</v>
      </c>
      <c r="E130" s="93"/>
      <c r="F130" s="98">
        <f t="shared" si="3"/>
        <v>8.899999999999993E-3</v>
      </c>
      <c r="G130" s="75">
        <v>8.899999999999993E-3</v>
      </c>
    </row>
    <row r="131" spans="1:7" ht="26.25" customHeight="1" outlineLevel="2" x14ac:dyDescent="0.25">
      <c r="A131" s="95" t="s">
        <v>258</v>
      </c>
      <c r="B131" s="96" t="s">
        <v>749</v>
      </c>
      <c r="C131" s="97">
        <v>4.4199999999999996E-2</v>
      </c>
      <c r="D131" s="201">
        <f t="shared" si="2"/>
        <v>8.8399999999999923E-2</v>
      </c>
      <c r="E131" s="93"/>
      <c r="F131" s="98">
        <f t="shared" si="3"/>
        <v>8.839999999999992E-3</v>
      </c>
      <c r="G131" s="75">
        <v>8.839999999999992E-3</v>
      </c>
    </row>
    <row r="132" spans="1:7" ht="26.25" customHeight="1" outlineLevel="2" x14ac:dyDescent="0.25">
      <c r="A132" s="95" t="s">
        <v>260</v>
      </c>
      <c r="B132" s="96" t="s">
        <v>750</v>
      </c>
      <c r="C132" s="97">
        <v>3.0800000000000001E-2</v>
      </c>
      <c r="D132" s="201">
        <f t="shared" si="2"/>
        <v>6.1599999999999946E-2</v>
      </c>
      <c r="E132" s="93"/>
      <c r="F132" s="98">
        <f t="shared" si="3"/>
        <v>6.1599999999999945E-3</v>
      </c>
      <c r="G132" s="75">
        <v>6.1599999999999945E-3</v>
      </c>
    </row>
    <row r="133" spans="1:7" ht="26.25" customHeight="1" outlineLevel="2" x14ac:dyDescent="0.25">
      <c r="A133" s="95" t="s">
        <v>262</v>
      </c>
      <c r="B133" s="96" t="s">
        <v>751</v>
      </c>
      <c r="C133" s="97">
        <v>3.0800000000000001E-2</v>
      </c>
      <c r="D133" s="201">
        <f t="shared" si="2"/>
        <v>6.1599999999999946E-2</v>
      </c>
      <c r="E133" s="93"/>
      <c r="F133" s="98">
        <f t="shared" si="3"/>
        <v>6.1599999999999945E-3</v>
      </c>
      <c r="G133" s="75">
        <v>6.1599999999999945E-3</v>
      </c>
    </row>
    <row r="134" spans="1:7" ht="26.25" customHeight="1" outlineLevel="2" x14ac:dyDescent="0.25">
      <c r="A134" s="95" t="s">
        <v>264</v>
      </c>
      <c r="B134" s="96" t="s">
        <v>752</v>
      </c>
      <c r="C134" s="97">
        <v>4.4199999999999996E-2</v>
      </c>
      <c r="D134" s="201">
        <f t="shared" ref="D134:D182" si="4">G134*$D$4</f>
        <v>8.8399999999999923E-2</v>
      </c>
      <c r="E134" s="93"/>
      <c r="F134" s="98">
        <f t="shared" ref="F134:F182" si="5">D134/$D$4</f>
        <v>8.839999999999992E-3</v>
      </c>
      <c r="G134" s="75">
        <v>8.839999999999992E-3</v>
      </c>
    </row>
    <row r="135" spans="1:7" ht="26.25" customHeight="1" outlineLevel="2" x14ac:dyDescent="0.25">
      <c r="A135" s="95" t="s">
        <v>266</v>
      </c>
      <c r="B135" s="96" t="s">
        <v>753</v>
      </c>
      <c r="C135" s="97">
        <v>4.4199999999999996E-2</v>
      </c>
      <c r="D135" s="201">
        <f t="shared" si="4"/>
        <v>8.8399999999999923E-2</v>
      </c>
      <c r="E135" s="93"/>
      <c r="F135" s="98">
        <f t="shared" si="5"/>
        <v>8.839999999999992E-3</v>
      </c>
      <c r="G135" s="75">
        <v>8.839999999999992E-3</v>
      </c>
    </row>
    <row r="136" spans="1:7" ht="26.25" customHeight="1" outlineLevel="2" x14ac:dyDescent="0.25">
      <c r="A136" s="95" t="s">
        <v>268</v>
      </c>
      <c r="B136" s="96" t="s">
        <v>754</v>
      </c>
      <c r="C136" s="97">
        <v>4.4199999999999996E-2</v>
      </c>
      <c r="D136" s="201">
        <f t="shared" si="4"/>
        <v>8.8399999999999923E-2</v>
      </c>
      <c r="E136" s="93"/>
      <c r="F136" s="98">
        <f t="shared" si="5"/>
        <v>8.839999999999992E-3</v>
      </c>
      <c r="G136" s="75">
        <v>8.839999999999992E-3</v>
      </c>
    </row>
    <row r="137" spans="1:7" ht="26.25" customHeight="1" outlineLevel="2" x14ac:dyDescent="0.25">
      <c r="A137" s="95" t="s">
        <v>270</v>
      </c>
      <c r="B137" s="96" t="s">
        <v>755</v>
      </c>
      <c r="C137" s="97">
        <v>4.4199999999999996E-2</v>
      </c>
      <c r="D137" s="201">
        <f t="shared" si="4"/>
        <v>8.8399999999999923E-2</v>
      </c>
      <c r="E137" s="93"/>
      <c r="F137" s="98">
        <f t="shared" si="5"/>
        <v>8.839999999999992E-3</v>
      </c>
      <c r="G137" s="75">
        <v>8.839999999999992E-3</v>
      </c>
    </row>
    <row r="138" spans="1:7" ht="26.25" customHeight="1" outlineLevel="2" x14ac:dyDescent="0.25">
      <c r="A138" s="95" t="s">
        <v>272</v>
      </c>
      <c r="B138" s="96" t="s">
        <v>756</v>
      </c>
      <c r="C138" s="97">
        <v>4.4199999999999996E-2</v>
      </c>
      <c r="D138" s="201">
        <f t="shared" si="4"/>
        <v>8.8399999999999923E-2</v>
      </c>
      <c r="E138" s="93"/>
      <c r="F138" s="98">
        <f t="shared" si="5"/>
        <v>8.839999999999992E-3</v>
      </c>
      <c r="G138" s="75">
        <v>8.839999999999992E-3</v>
      </c>
    </row>
    <row r="139" spans="1:7" ht="26.25" customHeight="1" outlineLevel="2" x14ac:dyDescent="0.25">
      <c r="A139" s="95" t="s">
        <v>274</v>
      </c>
      <c r="B139" s="96" t="s">
        <v>757</v>
      </c>
      <c r="C139" s="97">
        <v>4.4199999999999996E-2</v>
      </c>
      <c r="D139" s="201">
        <f t="shared" si="4"/>
        <v>8.8399999999999923E-2</v>
      </c>
      <c r="E139" s="93"/>
      <c r="F139" s="98">
        <f t="shared" si="5"/>
        <v>8.839999999999992E-3</v>
      </c>
      <c r="G139" s="75">
        <v>8.839999999999992E-3</v>
      </c>
    </row>
    <row r="140" spans="1:7" ht="26.25" customHeight="1" outlineLevel="2" x14ac:dyDescent="0.25">
      <c r="A140" s="95" t="s">
        <v>276</v>
      </c>
      <c r="B140" s="96" t="s">
        <v>758</v>
      </c>
      <c r="C140" s="97">
        <v>4.4199999999999996E-2</v>
      </c>
      <c r="D140" s="201">
        <f t="shared" si="4"/>
        <v>8.8399999999999923E-2</v>
      </c>
      <c r="E140" s="93"/>
      <c r="F140" s="98">
        <f t="shared" si="5"/>
        <v>8.839999999999992E-3</v>
      </c>
      <c r="G140" s="75">
        <v>8.839999999999992E-3</v>
      </c>
    </row>
    <row r="141" spans="1:7" ht="26.25" customHeight="1" outlineLevel="2" x14ac:dyDescent="0.25">
      <c r="A141" s="95" t="s">
        <v>278</v>
      </c>
      <c r="B141" s="96" t="s">
        <v>759</v>
      </c>
      <c r="C141" s="97">
        <v>3.9900000000000005E-2</v>
      </c>
      <c r="D141" s="201">
        <f t="shared" si="4"/>
        <v>7.979999999999994E-2</v>
      </c>
      <c r="E141" s="93"/>
      <c r="F141" s="98">
        <f t="shared" si="5"/>
        <v>7.979999999999994E-3</v>
      </c>
      <c r="G141" s="75">
        <v>7.979999999999994E-3</v>
      </c>
    </row>
    <row r="142" spans="1:7" ht="26.25" customHeight="1" outlineLevel="2" x14ac:dyDescent="0.25">
      <c r="A142" s="95" t="s">
        <v>280</v>
      </c>
      <c r="B142" s="96" t="s">
        <v>760</v>
      </c>
      <c r="C142" s="97">
        <v>2.8500000000000001E-2</v>
      </c>
      <c r="D142" s="201">
        <f t="shared" si="4"/>
        <v>5.7199999999999952E-2</v>
      </c>
      <c r="E142" s="93"/>
      <c r="F142" s="98">
        <f t="shared" si="5"/>
        <v>5.7199999999999951E-3</v>
      </c>
      <c r="G142" s="75">
        <v>5.7199999999999951E-3</v>
      </c>
    </row>
    <row r="143" spans="1:7" ht="26.25" customHeight="1" outlineLevel="2" x14ac:dyDescent="0.25">
      <c r="A143" s="95" t="s">
        <v>282</v>
      </c>
      <c r="B143" s="96" t="s">
        <v>761</v>
      </c>
      <c r="C143" s="97">
        <v>2.8500000000000001E-2</v>
      </c>
      <c r="D143" s="201">
        <f t="shared" si="4"/>
        <v>5.7199999999999952E-2</v>
      </c>
      <c r="E143" s="93"/>
      <c r="F143" s="98">
        <f t="shared" si="5"/>
        <v>5.7199999999999951E-3</v>
      </c>
      <c r="G143" s="75">
        <v>5.7199999999999951E-3</v>
      </c>
    </row>
    <row r="144" spans="1:7" ht="26.25" customHeight="1" outlineLevel="2" x14ac:dyDescent="0.25">
      <c r="A144" s="95" t="s">
        <v>284</v>
      </c>
      <c r="B144" s="96" t="s">
        <v>762</v>
      </c>
      <c r="C144" s="97">
        <v>2.8500000000000001E-2</v>
      </c>
      <c r="D144" s="201">
        <f t="shared" si="4"/>
        <v>5.7199999999999952E-2</v>
      </c>
      <c r="E144" s="93"/>
      <c r="F144" s="98">
        <f t="shared" si="5"/>
        <v>5.7199999999999951E-3</v>
      </c>
      <c r="G144" s="75">
        <v>5.7199999999999951E-3</v>
      </c>
    </row>
    <row r="145" spans="1:7" ht="26.25" customHeight="1" outlineLevel="2" x14ac:dyDescent="0.25">
      <c r="A145" s="95" t="s">
        <v>286</v>
      </c>
      <c r="B145" s="96" t="s">
        <v>763</v>
      </c>
      <c r="C145" s="97">
        <v>2.8500000000000001E-2</v>
      </c>
      <c r="D145" s="201">
        <f t="shared" si="4"/>
        <v>5.7199999999999952E-2</v>
      </c>
      <c r="E145" s="93"/>
      <c r="F145" s="98">
        <f t="shared" si="5"/>
        <v>5.7199999999999951E-3</v>
      </c>
      <c r="G145" s="75">
        <v>5.7199999999999951E-3</v>
      </c>
    </row>
    <row r="146" spans="1:7" ht="26.25" customHeight="1" outlineLevel="2" x14ac:dyDescent="0.25">
      <c r="A146" s="95" t="s">
        <v>288</v>
      </c>
      <c r="B146" s="96" t="s">
        <v>764</v>
      </c>
      <c r="C146" s="97">
        <v>2.8500000000000001E-2</v>
      </c>
      <c r="D146" s="201">
        <f t="shared" si="4"/>
        <v>5.7199999999999952E-2</v>
      </c>
      <c r="E146" s="93"/>
      <c r="F146" s="98">
        <f t="shared" si="5"/>
        <v>5.7199999999999951E-3</v>
      </c>
      <c r="G146" s="75">
        <v>5.7199999999999951E-3</v>
      </c>
    </row>
    <row r="147" spans="1:7" ht="26.25" customHeight="1" outlineLevel="2" x14ac:dyDescent="0.25">
      <c r="A147" s="95" t="s">
        <v>290</v>
      </c>
      <c r="B147" s="96" t="s">
        <v>765</v>
      </c>
      <c r="C147" s="97">
        <v>2.8500000000000001E-2</v>
      </c>
      <c r="D147" s="201">
        <f t="shared" si="4"/>
        <v>5.7199999999999952E-2</v>
      </c>
      <c r="E147" s="93"/>
      <c r="F147" s="98">
        <f t="shared" si="5"/>
        <v>5.7199999999999951E-3</v>
      </c>
      <c r="G147" s="75">
        <v>5.7199999999999951E-3</v>
      </c>
    </row>
    <row r="148" spans="1:7" ht="26.25" customHeight="1" outlineLevel="2" x14ac:dyDescent="0.25">
      <c r="A148" s="95" t="s">
        <v>292</v>
      </c>
      <c r="B148" s="96" t="s">
        <v>766</v>
      </c>
      <c r="C148" s="97">
        <v>2.8500000000000001E-2</v>
      </c>
      <c r="D148" s="201">
        <f t="shared" si="4"/>
        <v>5.7199999999999952E-2</v>
      </c>
      <c r="E148" s="93"/>
      <c r="F148" s="98">
        <f t="shared" si="5"/>
        <v>5.7199999999999951E-3</v>
      </c>
      <c r="G148" s="75">
        <v>5.7199999999999951E-3</v>
      </c>
    </row>
    <row r="149" spans="1:7" ht="26.25" customHeight="1" outlineLevel="2" x14ac:dyDescent="0.25">
      <c r="A149" s="95" t="s">
        <v>294</v>
      </c>
      <c r="B149" s="96" t="s">
        <v>767</v>
      </c>
      <c r="C149" s="97">
        <v>2.8500000000000001E-2</v>
      </c>
      <c r="D149" s="201">
        <f t="shared" si="4"/>
        <v>5.7199999999999952E-2</v>
      </c>
      <c r="E149" s="93"/>
      <c r="F149" s="98">
        <f t="shared" si="5"/>
        <v>5.7199999999999951E-3</v>
      </c>
      <c r="G149" s="75">
        <v>5.7199999999999951E-3</v>
      </c>
    </row>
    <row r="150" spans="1:7" ht="26.25" customHeight="1" outlineLevel="2" x14ac:dyDescent="0.25">
      <c r="A150" s="95" t="s">
        <v>296</v>
      </c>
      <c r="B150" s="96" t="s">
        <v>768</v>
      </c>
      <c r="C150" s="97">
        <v>2.8500000000000001E-2</v>
      </c>
      <c r="D150" s="201">
        <f t="shared" si="4"/>
        <v>5.7199999999999952E-2</v>
      </c>
      <c r="E150" s="93"/>
      <c r="F150" s="98">
        <f t="shared" si="5"/>
        <v>5.7199999999999951E-3</v>
      </c>
      <c r="G150" s="75">
        <v>5.7199999999999951E-3</v>
      </c>
    </row>
    <row r="151" spans="1:7" ht="26.25" customHeight="1" outlineLevel="2" x14ac:dyDescent="0.25">
      <c r="A151" s="95" t="s">
        <v>298</v>
      </c>
      <c r="B151" s="96" t="s">
        <v>769</v>
      </c>
      <c r="C151" s="97">
        <v>2.8500000000000001E-2</v>
      </c>
      <c r="D151" s="201">
        <f t="shared" si="4"/>
        <v>5.7199999999999952E-2</v>
      </c>
      <c r="E151" s="93"/>
      <c r="F151" s="98">
        <f t="shared" si="5"/>
        <v>5.7199999999999951E-3</v>
      </c>
      <c r="G151" s="75">
        <v>5.7199999999999951E-3</v>
      </c>
    </row>
    <row r="152" spans="1:7" ht="26.25" customHeight="1" outlineLevel="2" x14ac:dyDescent="0.25">
      <c r="A152" s="95" t="s">
        <v>300</v>
      </c>
      <c r="B152" s="96" t="s">
        <v>770</v>
      </c>
      <c r="C152" s="97">
        <v>2.8500000000000001E-2</v>
      </c>
      <c r="D152" s="201">
        <f t="shared" si="4"/>
        <v>5.7199999999999952E-2</v>
      </c>
      <c r="E152" s="93"/>
      <c r="F152" s="98">
        <f t="shared" si="5"/>
        <v>5.7199999999999951E-3</v>
      </c>
      <c r="G152" s="75">
        <v>5.7199999999999951E-3</v>
      </c>
    </row>
    <row r="153" spans="1:7" ht="26.25" customHeight="1" outlineLevel="2" x14ac:dyDescent="0.25">
      <c r="A153" s="95" t="s">
        <v>302</v>
      </c>
      <c r="B153" s="96" t="s">
        <v>771</v>
      </c>
      <c r="C153" s="97">
        <v>2.8500000000000001E-2</v>
      </c>
      <c r="D153" s="201">
        <f t="shared" si="4"/>
        <v>5.7199999999999952E-2</v>
      </c>
      <c r="E153" s="93"/>
      <c r="F153" s="98">
        <f t="shared" si="5"/>
        <v>5.7199999999999951E-3</v>
      </c>
      <c r="G153" s="75">
        <v>5.7199999999999951E-3</v>
      </c>
    </row>
    <row r="154" spans="1:7" ht="26.25" customHeight="1" outlineLevel="2" x14ac:dyDescent="0.25">
      <c r="A154" s="95" t="s">
        <v>304</v>
      </c>
      <c r="B154" s="96" t="s">
        <v>772</v>
      </c>
      <c r="C154" s="97">
        <v>2.8500000000000001E-2</v>
      </c>
      <c r="D154" s="201">
        <f t="shared" si="4"/>
        <v>5.7199999999999952E-2</v>
      </c>
      <c r="E154" s="93"/>
      <c r="F154" s="98">
        <f t="shared" si="5"/>
        <v>5.7199999999999951E-3</v>
      </c>
      <c r="G154" s="75">
        <v>5.7199999999999951E-3</v>
      </c>
    </row>
    <row r="155" spans="1:7" ht="26.25" customHeight="1" outlineLevel="2" x14ac:dyDescent="0.25">
      <c r="A155" s="95" t="s">
        <v>306</v>
      </c>
      <c r="B155" s="96" t="s">
        <v>773</v>
      </c>
      <c r="C155" s="97">
        <v>2.8500000000000001E-2</v>
      </c>
      <c r="D155" s="201">
        <f t="shared" si="4"/>
        <v>5.7199999999999952E-2</v>
      </c>
      <c r="E155" s="93"/>
      <c r="F155" s="98">
        <f t="shared" si="5"/>
        <v>5.7199999999999951E-3</v>
      </c>
      <c r="G155" s="75">
        <v>5.7199999999999951E-3</v>
      </c>
    </row>
    <row r="156" spans="1:7" ht="26.25" customHeight="1" outlineLevel="2" x14ac:dyDescent="0.25">
      <c r="A156" s="95" t="s">
        <v>308</v>
      </c>
      <c r="B156" s="96" t="s">
        <v>774</v>
      </c>
      <c r="C156" s="97">
        <v>2.8500000000000001E-2</v>
      </c>
      <c r="D156" s="201">
        <f t="shared" si="4"/>
        <v>5.7199999999999952E-2</v>
      </c>
      <c r="E156" s="93"/>
      <c r="F156" s="98">
        <f t="shared" si="5"/>
        <v>5.7199999999999951E-3</v>
      </c>
      <c r="G156" s="75">
        <v>5.7199999999999951E-3</v>
      </c>
    </row>
    <row r="157" spans="1:7" ht="26.25" customHeight="1" outlineLevel="2" x14ac:dyDescent="0.25">
      <c r="A157" s="95" t="s">
        <v>310</v>
      </c>
      <c r="B157" s="96" t="s">
        <v>775</v>
      </c>
      <c r="C157" s="97">
        <v>2.8500000000000001E-2</v>
      </c>
      <c r="D157" s="201">
        <f t="shared" si="4"/>
        <v>5.7199999999999952E-2</v>
      </c>
      <c r="E157" s="93"/>
      <c r="F157" s="98">
        <f t="shared" si="5"/>
        <v>5.7199999999999951E-3</v>
      </c>
      <c r="G157" s="75">
        <v>5.7199999999999951E-3</v>
      </c>
    </row>
    <row r="158" spans="1:7" ht="26.25" customHeight="1" outlineLevel="2" x14ac:dyDescent="0.25">
      <c r="A158" s="95" t="s">
        <v>312</v>
      </c>
      <c r="B158" s="96" t="s">
        <v>776</v>
      </c>
      <c r="C158" s="97">
        <v>2.8500000000000001E-2</v>
      </c>
      <c r="D158" s="201">
        <f t="shared" si="4"/>
        <v>5.7199999999999952E-2</v>
      </c>
      <c r="E158" s="93"/>
      <c r="F158" s="98">
        <f t="shared" si="5"/>
        <v>5.7199999999999951E-3</v>
      </c>
      <c r="G158" s="75">
        <v>5.7199999999999951E-3</v>
      </c>
    </row>
    <row r="159" spans="1:7" ht="26.25" customHeight="1" outlineLevel="2" x14ac:dyDescent="0.25">
      <c r="A159" s="95" t="s">
        <v>314</v>
      </c>
      <c r="B159" s="96" t="s">
        <v>777</v>
      </c>
      <c r="C159" s="97">
        <v>2.8500000000000001E-2</v>
      </c>
      <c r="D159" s="201">
        <f t="shared" si="4"/>
        <v>5.7199999999999952E-2</v>
      </c>
      <c r="E159" s="93"/>
      <c r="F159" s="98">
        <f t="shared" si="5"/>
        <v>5.7199999999999951E-3</v>
      </c>
      <c r="G159" s="75">
        <v>5.7199999999999951E-3</v>
      </c>
    </row>
    <row r="160" spans="1:7" ht="26.25" customHeight="1" outlineLevel="2" x14ac:dyDescent="0.25">
      <c r="A160" s="95" t="s">
        <v>316</v>
      </c>
      <c r="B160" s="96" t="s">
        <v>778</v>
      </c>
      <c r="C160" s="97">
        <v>2.8500000000000001E-2</v>
      </c>
      <c r="D160" s="201">
        <f t="shared" si="4"/>
        <v>5.6999999999999953E-2</v>
      </c>
      <c r="E160" s="93"/>
      <c r="F160" s="98">
        <f t="shared" si="5"/>
        <v>5.699999999999995E-3</v>
      </c>
      <c r="G160" s="75">
        <v>5.699999999999995E-3</v>
      </c>
    </row>
    <row r="161" spans="1:7" ht="26.25" customHeight="1" outlineLevel="2" x14ac:dyDescent="0.25">
      <c r="A161" s="95" t="s">
        <v>318</v>
      </c>
      <c r="B161" s="96" t="s">
        <v>779</v>
      </c>
      <c r="C161" s="97">
        <v>2.8500000000000001E-2</v>
      </c>
      <c r="D161" s="201">
        <f t="shared" si="4"/>
        <v>5.6999999999999953E-2</v>
      </c>
      <c r="E161" s="93"/>
      <c r="F161" s="98">
        <f t="shared" si="5"/>
        <v>5.699999999999995E-3</v>
      </c>
      <c r="G161" s="75">
        <v>5.699999999999995E-3</v>
      </c>
    </row>
    <row r="162" spans="1:7" ht="26.25" customHeight="1" outlineLevel="2" x14ac:dyDescent="0.25">
      <c r="A162" s="95" t="s">
        <v>320</v>
      </c>
      <c r="B162" s="96" t="s">
        <v>780</v>
      </c>
      <c r="C162" s="97">
        <v>2.8500000000000001E-2</v>
      </c>
      <c r="D162" s="201">
        <f t="shared" si="4"/>
        <v>5.6999999999999953E-2</v>
      </c>
      <c r="E162" s="93"/>
      <c r="F162" s="98">
        <f t="shared" si="5"/>
        <v>5.699999999999995E-3</v>
      </c>
      <c r="G162" s="75">
        <v>5.699999999999995E-3</v>
      </c>
    </row>
    <row r="163" spans="1:7" ht="26.25" customHeight="1" outlineLevel="2" x14ac:dyDescent="0.25">
      <c r="A163" s="95" t="s">
        <v>322</v>
      </c>
      <c r="B163" s="96" t="s">
        <v>781</v>
      </c>
      <c r="C163" s="97">
        <v>2.8500000000000001E-2</v>
      </c>
      <c r="D163" s="201">
        <f t="shared" si="4"/>
        <v>5.6999999999999953E-2</v>
      </c>
      <c r="E163" s="93"/>
      <c r="F163" s="98">
        <f t="shared" si="5"/>
        <v>5.699999999999995E-3</v>
      </c>
      <c r="G163" s="75">
        <v>5.699999999999995E-3</v>
      </c>
    </row>
    <row r="164" spans="1:7" ht="26.25" customHeight="1" outlineLevel="2" x14ac:dyDescent="0.25">
      <c r="A164" s="95" t="s">
        <v>324</v>
      </c>
      <c r="B164" s="96" t="s">
        <v>782</v>
      </c>
      <c r="C164" s="97">
        <v>2.8500000000000001E-2</v>
      </c>
      <c r="D164" s="201">
        <f t="shared" si="4"/>
        <v>5.6999999999999953E-2</v>
      </c>
      <c r="E164" s="93"/>
      <c r="F164" s="98">
        <f t="shared" si="5"/>
        <v>5.699999999999995E-3</v>
      </c>
      <c r="G164" s="75">
        <v>5.699999999999995E-3</v>
      </c>
    </row>
    <row r="165" spans="1:7" ht="26.25" customHeight="1" outlineLevel="2" x14ac:dyDescent="0.25">
      <c r="A165" s="95" t="s">
        <v>326</v>
      </c>
      <c r="B165" s="96" t="s">
        <v>783</v>
      </c>
      <c r="C165" s="97">
        <v>2.8500000000000001E-2</v>
      </c>
      <c r="D165" s="201">
        <f t="shared" si="4"/>
        <v>5.6999999999999953E-2</v>
      </c>
      <c r="E165" s="93"/>
      <c r="F165" s="98">
        <f t="shared" si="5"/>
        <v>5.699999999999995E-3</v>
      </c>
      <c r="G165" s="75">
        <v>5.699999999999995E-3</v>
      </c>
    </row>
    <row r="166" spans="1:7" ht="26.25" customHeight="1" outlineLevel="2" x14ac:dyDescent="0.25">
      <c r="A166" s="95" t="s">
        <v>328</v>
      </c>
      <c r="B166" s="96" t="s">
        <v>784</v>
      </c>
      <c r="C166" s="97">
        <v>2.8500000000000001E-2</v>
      </c>
      <c r="D166" s="201">
        <f t="shared" si="4"/>
        <v>5.6999999999999953E-2</v>
      </c>
      <c r="E166" s="93"/>
      <c r="F166" s="98">
        <f t="shared" si="5"/>
        <v>5.699999999999995E-3</v>
      </c>
      <c r="G166" s="75">
        <v>5.699999999999995E-3</v>
      </c>
    </row>
    <row r="167" spans="1:7" ht="26.25" customHeight="1" outlineLevel="2" x14ac:dyDescent="0.25">
      <c r="A167" s="95" t="s">
        <v>330</v>
      </c>
      <c r="B167" s="96" t="s">
        <v>785</v>
      </c>
      <c r="C167" s="97">
        <v>2.8500000000000001E-2</v>
      </c>
      <c r="D167" s="201">
        <f t="shared" si="4"/>
        <v>5.6999999999999953E-2</v>
      </c>
      <c r="E167" s="93"/>
      <c r="F167" s="98">
        <f t="shared" si="5"/>
        <v>5.699999999999995E-3</v>
      </c>
      <c r="G167" s="75">
        <v>5.699999999999995E-3</v>
      </c>
    </row>
    <row r="168" spans="1:7" ht="26.25" customHeight="1" outlineLevel="2" x14ac:dyDescent="0.25">
      <c r="A168" s="95" t="s">
        <v>332</v>
      </c>
      <c r="B168" s="96" t="s">
        <v>786</v>
      </c>
      <c r="C168" s="97">
        <v>2.8500000000000001E-2</v>
      </c>
      <c r="D168" s="201">
        <f t="shared" si="4"/>
        <v>5.6999999999999953E-2</v>
      </c>
      <c r="E168" s="93"/>
      <c r="F168" s="98">
        <f t="shared" si="5"/>
        <v>5.699999999999995E-3</v>
      </c>
      <c r="G168" s="75">
        <v>5.699999999999995E-3</v>
      </c>
    </row>
    <row r="169" spans="1:7" ht="26.25" customHeight="1" outlineLevel="2" x14ac:dyDescent="0.25">
      <c r="A169" s="95" t="s">
        <v>334</v>
      </c>
      <c r="B169" s="96" t="s">
        <v>787</v>
      </c>
      <c r="C169" s="97">
        <v>2.8500000000000001E-2</v>
      </c>
      <c r="D169" s="201">
        <f t="shared" si="4"/>
        <v>5.6999999999999953E-2</v>
      </c>
      <c r="E169" s="93"/>
      <c r="F169" s="98">
        <f t="shared" si="5"/>
        <v>5.699999999999995E-3</v>
      </c>
      <c r="G169" s="75">
        <v>5.699999999999995E-3</v>
      </c>
    </row>
    <row r="170" spans="1:7" ht="26.25" customHeight="1" outlineLevel="2" x14ac:dyDescent="0.25">
      <c r="A170" s="95" t="s">
        <v>336</v>
      </c>
      <c r="B170" s="96" t="s">
        <v>788</v>
      </c>
      <c r="C170" s="97">
        <v>2.8500000000000001E-2</v>
      </c>
      <c r="D170" s="201">
        <f t="shared" si="4"/>
        <v>5.6999999999999953E-2</v>
      </c>
      <c r="E170" s="93"/>
      <c r="F170" s="98">
        <f t="shared" si="5"/>
        <v>5.699999999999995E-3</v>
      </c>
      <c r="G170" s="75">
        <v>5.699999999999995E-3</v>
      </c>
    </row>
    <row r="171" spans="1:7" ht="26.25" customHeight="1" outlineLevel="2" x14ac:dyDescent="0.25">
      <c r="A171" s="95" t="s">
        <v>338</v>
      </c>
      <c r="B171" s="96" t="s">
        <v>789</v>
      </c>
      <c r="C171" s="97">
        <v>2.8500000000000001E-2</v>
      </c>
      <c r="D171" s="201">
        <f t="shared" si="4"/>
        <v>5.6999999999999953E-2</v>
      </c>
      <c r="E171" s="93"/>
      <c r="F171" s="98">
        <f t="shared" si="5"/>
        <v>5.699999999999995E-3</v>
      </c>
      <c r="G171" s="75">
        <v>5.699999999999995E-3</v>
      </c>
    </row>
    <row r="172" spans="1:7" ht="26.25" customHeight="1" outlineLevel="2" x14ac:dyDescent="0.25">
      <c r="A172" s="95" t="s">
        <v>340</v>
      </c>
      <c r="B172" s="96" t="s">
        <v>790</v>
      </c>
      <c r="C172" s="97">
        <v>2.8500000000000001E-2</v>
      </c>
      <c r="D172" s="201">
        <f t="shared" si="4"/>
        <v>5.6999999999999953E-2</v>
      </c>
      <c r="E172" s="93"/>
      <c r="F172" s="98">
        <f t="shared" si="5"/>
        <v>5.699999999999995E-3</v>
      </c>
      <c r="G172" s="75">
        <v>5.699999999999995E-3</v>
      </c>
    </row>
    <row r="173" spans="1:7" ht="26.25" customHeight="1" outlineLevel="2" x14ac:dyDescent="0.25">
      <c r="A173" s="95" t="s">
        <v>342</v>
      </c>
      <c r="B173" s="96" t="s">
        <v>791</v>
      </c>
      <c r="C173" s="97">
        <v>2.8500000000000001E-2</v>
      </c>
      <c r="D173" s="201">
        <f t="shared" si="4"/>
        <v>5.6999999999999953E-2</v>
      </c>
      <c r="E173" s="93"/>
      <c r="F173" s="98">
        <f t="shared" si="5"/>
        <v>5.699999999999995E-3</v>
      </c>
      <c r="G173" s="75">
        <v>5.699999999999995E-3</v>
      </c>
    </row>
    <row r="174" spans="1:7" ht="26.25" customHeight="1" outlineLevel="2" x14ac:dyDescent="0.25">
      <c r="A174" s="95" t="s">
        <v>344</v>
      </c>
      <c r="B174" s="96" t="s">
        <v>792</v>
      </c>
      <c r="C174" s="97">
        <v>2.8199999999999999E-2</v>
      </c>
      <c r="D174" s="201">
        <f t="shared" si="4"/>
        <v>5.639999999999995E-2</v>
      </c>
      <c r="E174" s="93"/>
      <c r="F174" s="98">
        <f t="shared" si="5"/>
        <v>5.6399999999999948E-3</v>
      </c>
      <c r="G174" s="75">
        <v>5.6399999999999948E-3</v>
      </c>
    </row>
    <row r="175" spans="1:7" ht="26.25" customHeight="1" outlineLevel="2" x14ac:dyDescent="0.25">
      <c r="A175" s="95" t="s">
        <v>346</v>
      </c>
      <c r="B175" s="96" t="s">
        <v>793</v>
      </c>
      <c r="C175" s="97">
        <v>2.8199999999999999E-2</v>
      </c>
      <c r="D175" s="201">
        <f t="shared" si="4"/>
        <v>5.639999999999995E-2</v>
      </c>
      <c r="E175" s="93"/>
      <c r="F175" s="98">
        <f t="shared" si="5"/>
        <v>5.6399999999999948E-3</v>
      </c>
      <c r="G175" s="75">
        <v>5.6399999999999948E-3</v>
      </c>
    </row>
    <row r="176" spans="1:7" ht="26.25" customHeight="1" outlineLevel="2" x14ac:dyDescent="0.25">
      <c r="A176" s="95" t="s">
        <v>348</v>
      </c>
      <c r="B176" s="96" t="s">
        <v>794</v>
      </c>
      <c r="C176" s="97">
        <v>2.8199999999999999E-2</v>
      </c>
      <c r="D176" s="201">
        <f t="shared" si="4"/>
        <v>5.639999999999995E-2</v>
      </c>
      <c r="E176" s="93"/>
      <c r="F176" s="98">
        <f t="shared" si="5"/>
        <v>5.6399999999999948E-3</v>
      </c>
      <c r="G176" s="75">
        <v>5.6399999999999948E-3</v>
      </c>
    </row>
    <row r="177" spans="1:13" ht="26.25" customHeight="1" outlineLevel="2" x14ac:dyDescent="0.25">
      <c r="A177" s="95" t="s">
        <v>350</v>
      </c>
      <c r="B177" s="96" t="s">
        <v>795</v>
      </c>
      <c r="C177" s="97">
        <v>2.8199999999999999E-2</v>
      </c>
      <c r="D177" s="201">
        <f t="shared" si="4"/>
        <v>5.639999999999995E-2</v>
      </c>
      <c r="E177" s="93"/>
      <c r="F177" s="98">
        <f t="shared" si="5"/>
        <v>5.6399999999999948E-3</v>
      </c>
      <c r="G177" s="75">
        <v>5.6399999999999948E-3</v>
      </c>
    </row>
    <row r="178" spans="1:13" ht="26.25" customHeight="1" outlineLevel="2" x14ac:dyDescent="0.25">
      <c r="A178" s="95" t="s">
        <v>352</v>
      </c>
      <c r="B178" s="96" t="s">
        <v>796</v>
      </c>
      <c r="C178" s="97">
        <v>2.8199999999999999E-2</v>
      </c>
      <c r="D178" s="201">
        <f t="shared" si="4"/>
        <v>5.639999999999995E-2</v>
      </c>
      <c r="E178" s="93"/>
      <c r="F178" s="98">
        <f t="shared" si="5"/>
        <v>5.6399999999999948E-3</v>
      </c>
      <c r="G178" s="75">
        <v>5.6399999999999948E-3</v>
      </c>
    </row>
    <row r="179" spans="1:13" ht="26.25" customHeight="1" outlineLevel="2" x14ac:dyDescent="0.25">
      <c r="A179" s="95" t="s">
        <v>354</v>
      </c>
      <c r="B179" s="96" t="s">
        <v>797</v>
      </c>
      <c r="C179" s="97">
        <v>2.8199999999999999E-2</v>
      </c>
      <c r="D179" s="201">
        <f t="shared" si="4"/>
        <v>5.639999999999995E-2</v>
      </c>
      <c r="E179" s="93"/>
      <c r="F179" s="98">
        <f t="shared" si="5"/>
        <v>5.6399999999999948E-3</v>
      </c>
      <c r="G179" s="75">
        <v>5.6399999999999948E-3</v>
      </c>
    </row>
    <row r="180" spans="1:13" ht="26.25" customHeight="1" outlineLevel="2" x14ac:dyDescent="0.25">
      <c r="A180" s="95" t="s">
        <v>356</v>
      </c>
      <c r="B180" s="96" t="s">
        <v>798</v>
      </c>
      <c r="C180" s="97">
        <v>2.8500000000000001E-2</v>
      </c>
      <c r="D180" s="201">
        <f t="shared" si="4"/>
        <v>5.6999999999999953E-2</v>
      </c>
      <c r="E180" s="93"/>
      <c r="F180" s="98">
        <f t="shared" si="5"/>
        <v>5.699999999999995E-3</v>
      </c>
      <c r="G180" s="75">
        <v>5.699999999999995E-3</v>
      </c>
    </row>
    <row r="181" spans="1:13" ht="26.25" customHeight="1" outlineLevel="2" x14ac:dyDescent="0.25">
      <c r="A181" s="95" t="s">
        <v>358</v>
      </c>
      <c r="B181" s="96" t="s">
        <v>799</v>
      </c>
      <c r="C181" s="97">
        <v>2.8500000000000001E-2</v>
      </c>
      <c r="D181" s="201">
        <f t="shared" si="4"/>
        <v>5.6999999999999953E-2</v>
      </c>
      <c r="E181" s="93"/>
      <c r="F181" s="98">
        <f t="shared" si="5"/>
        <v>5.699999999999995E-3</v>
      </c>
      <c r="G181" s="75">
        <v>5.699999999999995E-3</v>
      </c>
    </row>
    <row r="182" spans="1:13" ht="26.25" customHeight="1" outlineLevel="2" x14ac:dyDescent="0.25">
      <c r="A182" s="95" t="s">
        <v>360</v>
      </c>
      <c r="B182" s="96" t="s">
        <v>800</v>
      </c>
      <c r="C182" s="97">
        <v>2.8500000000000001E-2</v>
      </c>
      <c r="D182" s="201">
        <f t="shared" si="4"/>
        <v>5.6999999999999953E-2</v>
      </c>
      <c r="E182" s="93"/>
      <c r="F182" s="98">
        <f t="shared" si="5"/>
        <v>5.699999999999995E-3</v>
      </c>
      <c r="G182" s="75">
        <v>5.699999999999995E-3</v>
      </c>
    </row>
    <row r="183" spans="1:13" ht="26.25" customHeight="1" x14ac:dyDescent="0.4">
      <c r="A183" s="85">
        <v>2</v>
      </c>
      <c r="B183" s="86" t="s">
        <v>1076</v>
      </c>
      <c r="C183" s="87">
        <v>78</v>
      </c>
      <c r="D183" s="88">
        <v>83</v>
      </c>
      <c r="E183" s="88"/>
      <c r="F183" s="89"/>
      <c r="M183" s="224">
        <f>SUM(D185,D201,,D217:D225,D238,D254,D265:D273,D286,D302,D313:D319,D332:D333,D344:D345,D351:D352,D358:D359,D367:D368,D378:D379,D387:D388,D407:D408,D415:D416,D427:D428,D439:D440,D447:J448,D463)</f>
        <v>45.207522348776408</v>
      </c>
    </row>
    <row r="184" spans="1:13" ht="26.25" customHeight="1" outlineLevel="1" x14ac:dyDescent="0.4">
      <c r="A184" s="90">
        <v>2.1</v>
      </c>
      <c r="B184" s="91" t="s">
        <v>368</v>
      </c>
      <c r="C184" s="92">
        <v>30.39</v>
      </c>
      <c r="D184" s="100">
        <v>37</v>
      </c>
      <c r="E184" s="100"/>
      <c r="F184" s="98">
        <f>C184/$C$183</f>
        <v>0.38961538461538464</v>
      </c>
      <c r="G184" s="130">
        <v>42.5</v>
      </c>
      <c r="H184" s="75">
        <f>G184/100</f>
        <v>0.42499999999999999</v>
      </c>
      <c r="K184" s="231">
        <f>D184/$D$183</f>
        <v>0.44578313253012047</v>
      </c>
      <c r="L184" s="225">
        <v>0.42954545454545451</v>
      </c>
      <c r="M184" s="239">
        <v>37.799999999999997</v>
      </c>
    </row>
    <row r="185" spans="1:13" ht="26.25" customHeight="1" outlineLevel="2" x14ac:dyDescent="0.4">
      <c r="A185" s="95" t="s">
        <v>369</v>
      </c>
      <c r="B185" s="96" t="s">
        <v>370</v>
      </c>
      <c r="C185" s="97">
        <v>7</v>
      </c>
      <c r="D185" s="193">
        <f>F185*$D$184</f>
        <v>10.914999999999999</v>
      </c>
      <c r="E185" s="100"/>
      <c r="F185" s="98">
        <v>0.29499999999999998</v>
      </c>
      <c r="G185" s="130">
        <v>8.9650499999999997</v>
      </c>
      <c r="H185" s="75">
        <f>G185/100</f>
        <v>8.9650499999999994E-2</v>
      </c>
      <c r="K185" s="231"/>
      <c r="L185" s="225"/>
      <c r="M185" s="239">
        <v>11.150999999999998</v>
      </c>
    </row>
    <row r="186" spans="1:13" ht="26.25" customHeight="1" outlineLevel="3" x14ac:dyDescent="0.4">
      <c r="A186" s="190" t="s">
        <v>900</v>
      </c>
      <c r="B186" s="191" t="s">
        <v>619</v>
      </c>
      <c r="C186" s="192"/>
      <c r="D186" s="194">
        <f>F186*$D$185</f>
        <v>6.5489999999999995</v>
      </c>
      <c r="E186" s="102" t="s">
        <v>623</v>
      </c>
      <c r="F186" s="98">
        <v>0.6</v>
      </c>
      <c r="G186" s="130">
        <v>5.3790299999999993</v>
      </c>
      <c r="H186" s="75">
        <f t="shared" ref="H186:H239" si="6">G186/100</f>
        <v>5.3790299999999992E-2</v>
      </c>
      <c r="K186" s="231"/>
      <c r="L186" s="225"/>
      <c r="M186" s="239">
        <v>6.690599999999999</v>
      </c>
    </row>
    <row r="187" spans="1:13" s="154" customFormat="1" ht="26.25" customHeight="1" outlineLevel="4" x14ac:dyDescent="0.4">
      <c r="A187" s="148" t="s">
        <v>905</v>
      </c>
      <c r="B187" s="109" t="s">
        <v>804</v>
      </c>
      <c r="C187" s="149"/>
      <c r="D187" s="156">
        <f>I187*$D$186</f>
        <v>0.65490000000000004</v>
      </c>
      <c r="E187" s="150"/>
      <c r="F187" s="151"/>
      <c r="G187" s="152"/>
      <c r="H187" s="153"/>
      <c r="I187" s="214">
        <v>0.1</v>
      </c>
      <c r="J187" s="214"/>
      <c r="K187" s="232"/>
      <c r="L187" s="214"/>
      <c r="M187" s="240">
        <v>0.66905999999999999</v>
      </c>
    </row>
    <row r="188" spans="1:13" s="154" customFormat="1" ht="26.25" customHeight="1" outlineLevel="4" x14ac:dyDescent="0.4">
      <c r="A188" s="148" t="s">
        <v>906</v>
      </c>
      <c r="B188" s="109" t="s">
        <v>805</v>
      </c>
      <c r="C188" s="149"/>
      <c r="D188" s="156">
        <f t="shared" ref="D188:D190" si="7">I188*$D$186</f>
        <v>1.3098000000000001</v>
      </c>
      <c r="E188" s="150"/>
      <c r="F188" s="151"/>
      <c r="G188" s="152"/>
      <c r="H188" s="153"/>
      <c r="I188" s="214">
        <v>0.2</v>
      </c>
      <c r="J188" s="214"/>
      <c r="K188" s="232"/>
      <c r="L188" s="214"/>
      <c r="M188" s="240">
        <v>1.33812</v>
      </c>
    </row>
    <row r="189" spans="1:13" s="154" customFormat="1" ht="26.25" customHeight="1" outlineLevel="4" x14ac:dyDescent="0.4">
      <c r="A189" s="148" t="s">
        <v>907</v>
      </c>
      <c r="B189" s="109" t="s">
        <v>806</v>
      </c>
      <c r="C189" s="149"/>
      <c r="D189" s="156">
        <f t="shared" si="7"/>
        <v>2.6196000000000002</v>
      </c>
      <c r="E189" s="150"/>
      <c r="F189" s="151"/>
      <c r="G189" s="152"/>
      <c r="H189" s="153"/>
      <c r="I189" s="214">
        <v>0.4</v>
      </c>
      <c r="J189" s="214"/>
      <c r="K189" s="232"/>
      <c r="L189" s="214"/>
      <c r="M189" s="240">
        <v>2.67624</v>
      </c>
    </row>
    <row r="190" spans="1:13" s="154" customFormat="1" ht="26.25" customHeight="1" outlineLevel="4" x14ac:dyDescent="0.4">
      <c r="A190" s="148" t="s">
        <v>908</v>
      </c>
      <c r="B190" s="109" t="s">
        <v>807</v>
      </c>
      <c r="C190" s="149"/>
      <c r="D190" s="156">
        <f t="shared" si="7"/>
        <v>1.9646999999999997</v>
      </c>
      <c r="E190" s="150"/>
      <c r="F190" s="151"/>
      <c r="G190" s="152"/>
      <c r="H190" s="153"/>
      <c r="I190" s="214">
        <v>0.3</v>
      </c>
      <c r="J190" s="214"/>
      <c r="K190" s="232"/>
      <c r="L190" s="214"/>
      <c r="M190" s="240">
        <v>2.0071799999999995</v>
      </c>
    </row>
    <row r="191" spans="1:13" ht="26.25" customHeight="1" outlineLevel="3" x14ac:dyDescent="0.4">
      <c r="A191" s="190" t="s">
        <v>901</v>
      </c>
      <c r="B191" s="191" t="s">
        <v>620</v>
      </c>
      <c r="C191" s="192"/>
      <c r="D191" s="194">
        <f>F191*$D$185</f>
        <v>3.2744999999999997</v>
      </c>
      <c r="E191" s="102" t="s">
        <v>623</v>
      </c>
      <c r="F191" s="98">
        <v>0.3</v>
      </c>
      <c r="G191" s="130">
        <v>2.6895149999999997</v>
      </c>
      <c r="H191" s="75">
        <f t="shared" si="6"/>
        <v>2.6895149999999996E-2</v>
      </c>
      <c r="K191" s="231"/>
      <c r="L191" s="225"/>
      <c r="M191" s="239">
        <v>3.3452999999999995</v>
      </c>
    </row>
    <row r="192" spans="1:13" s="154" customFormat="1" ht="26.25" customHeight="1" outlineLevel="4" x14ac:dyDescent="0.4">
      <c r="A192" s="148" t="s">
        <v>909</v>
      </c>
      <c r="B192" s="109" t="s">
        <v>808</v>
      </c>
      <c r="C192" s="149"/>
      <c r="D192" s="156">
        <f>I192*$D$191</f>
        <v>0.32745000000000002</v>
      </c>
      <c r="E192" s="150"/>
      <c r="F192" s="151"/>
      <c r="G192" s="152"/>
      <c r="H192" s="153"/>
      <c r="I192" s="214">
        <v>0.1</v>
      </c>
      <c r="K192" s="232"/>
      <c r="L192" s="214"/>
      <c r="M192" s="240">
        <v>0.33452999999999999</v>
      </c>
    </row>
    <row r="193" spans="1:13" s="154" customFormat="1" ht="26.25" customHeight="1" outlineLevel="4" x14ac:dyDescent="0.4">
      <c r="A193" s="148" t="s">
        <v>910</v>
      </c>
      <c r="B193" s="109" t="s">
        <v>809</v>
      </c>
      <c r="C193" s="149"/>
      <c r="D193" s="156">
        <f t="shared" ref="D193:D195" si="8">I193*$D$191</f>
        <v>0.65490000000000004</v>
      </c>
      <c r="E193" s="150"/>
      <c r="F193" s="151"/>
      <c r="G193" s="152"/>
      <c r="H193" s="153"/>
      <c r="I193" s="214">
        <v>0.2</v>
      </c>
      <c r="K193" s="232"/>
      <c r="L193" s="214"/>
      <c r="M193" s="240">
        <v>0.66905999999999999</v>
      </c>
    </row>
    <row r="194" spans="1:13" s="154" customFormat="1" ht="26.25" customHeight="1" outlineLevel="4" x14ac:dyDescent="0.4">
      <c r="A194" s="148" t="s">
        <v>911</v>
      </c>
      <c r="B194" s="109" t="s">
        <v>810</v>
      </c>
      <c r="C194" s="149"/>
      <c r="D194" s="156">
        <f t="shared" si="8"/>
        <v>1.3098000000000001</v>
      </c>
      <c r="E194" s="150"/>
      <c r="F194" s="151"/>
      <c r="G194" s="152"/>
      <c r="H194" s="153"/>
      <c r="I194" s="214">
        <v>0.4</v>
      </c>
      <c r="K194" s="232"/>
      <c r="L194" s="214"/>
      <c r="M194" s="240">
        <v>1.33812</v>
      </c>
    </row>
    <row r="195" spans="1:13" s="154" customFormat="1" ht="26.25" customHeight="1" outlineLevel="4" x14ac:dyDescent="0.4">
      <c r="A195" s="148" t="s">
        <v>912</v>
      </c>
      <c r="B195" s="109" t="s">
        <v>811</v>
      </c>
      <c r="C195" s="149"/>
      <c r="D195" s="156">
        <f t="shared" si="8"/>
        <v>0.98234999999999983</v>
      </c>
      <c r="E195" s="150"/>
      <c r="F195" s="151"/>
      <c r="G195" s="152"/>
      <c r="H195" s="153"/>
      <c r="I195" s="214">
        <v>0.3</v>
      </c>
      <c r="K195" s="232"/>
      <c r="L195" s="214"/>
      <c r="M195" s="240">
        <v>1.0035899999999998</v>
      </c>
    </row>
    <row r="196" spans="1:13" ht="26.25" customHeight="1" outlineLevel="3" x14ac:dyDescent="0.4">
      <c r="A196" s="190" t="s">
        <v>902</v>
      </c>
      <c r="B196" s="191" t="s">
        <v>621</v>
      </c>
      <c r="C196" s="192"/>
      <c r="D196" s="194">
        <f>F196*$D$185</f>
        <v>1.0914999999999999</v>
      </c>
      <c r="E196" s="102" t="s">
        <v>623</v>
      </c>
      <c r="F196" s="98">
        <v>0.1</v>
      </c>
      <c r="G196" s="130">
        <v>0.896505</v>
      </c>
      <c r="H196" s="75">
        <f t="shared" si="6"/>
        <v>8.9650500000000004E-3</v>
      </c>
      <c r="K196" s="231"/>
      <c r="L196" s="225"/>
      <c r="M196" s="239">
        <v>1.1150999999999998</v>
      </c>
    </row>
    <row r="197" spans="1:13" s="154" customFormat="1" ht="26.25" customHeight="1" outlineLevel="4" x14ac:dyDescent="0.4">
      <c r="A197" s="148" t="s">
        <v>913</v>
      </c>
      <c r="B197" s="109" t="s">
        <v>812</v>
      </c>
      <c r="C197" s="149"/>
      <c r="D197" s="156">
        <f>I197*$D$196</f>
        <v>0.10915</v>
      </c>
      <c r="E197" s="150"/>
      <c r="F197" s="151"/>
      <c r="G197" s="152"/>
      <c r="H197" s="153"/>
      <c r="I197" s="214">
        <v>0.1</v>
      </c>
      <c r="K197" s="232"/>
      <c r="L197" s="214"/>
      <c r="M197" s="240">
        <v>0.11150999999999998</v>
      </c>
    </row>
    <row r="198" spans="1:13" s="154" customFormat="1" ht="26.25" customHeight="1" outlineLevel="4" x14ac:dyDescent="0.4">
      <c r="A198" s="148" t="s">
        <v>914</v>
      </c>
      <c r="B198" s="109" t="s">
        <v>813</v>
      </c>
      <c r="C198" s="149"/>
      <c r="D198" s="156">
        <f t="shared" ref="D198:D199" si="9">I198*$D$196</f>
        <v>0.21829999999999999</v>
      </c>
      <c r="E198" s="150"/>
      <c r="F198" s="151"/>
      <c r="G198" s="152"/>
      <c r="H198" s="153"/>
      <c r="I198" s="214">
        <v>0.2</v>
      </c>
      <c r="K198" s="232"/>
      <c r="L198" s="214"/>
      <c r="M198" s="240">
        <v>0.22301999999999997</v>
      </c>
    </row>
    <row r="199" spans="1:13" s="154" customFormat="1" ht="26.25" customHeight="1" outlineLevel="4" x14ac:dyDescent="0.4">
      <c r="A199" s="148" t="s">
        <v>915</v>
      </c>
      <c r="B199" s="109" t="s">
        <v>814</v>
      </c>
      <c r="C199" s="149"/>
      <c r="D199" s="156">
        <f t="shared" si="9"/>
        <v>0.43659999999999999</v>
      </c>
      <c r="E199" s="150"/>
      <c r="F199" s="151"/>
      <c r="G199" s="152"/>
      <c r="H199" s="153"/>
      <c r="I199" s="214">
        <v>0.4</v>
      </c>
      <c r="K199" s="232"/>
      <c r="L199" s="214"/>
      <c r="M199" s="240">
        <v>0.44603999999999994</v>
      </c>
    </row>
    <row r="200" spans="1:13" s="154" customFormat="1" ht="26.25" customHeight="1" outlineLevel="4" x14ac:dyDescent="0.4">
      <c r="A200" s="148" t="s">
        <v>916</v>
      </c>
      <c r="B200" s="109" t="s">
        <v>815</v>
      </c>
      <c r="C200" s="149"/>
      <c r="D200" s="156">
        <f>I200*$D$196</f>
        <v>0.32744999999999996</v>
      </c>
      <c r="E200" s="150"/>
      <c r="F200" s="151"/>
      <c r="G200" s="152"/>
      <c r="H200" s="153"/>
      <c r="I200" s="214">
        <v>0.3</v>
      </c>
      <c r="K200" s="232"/>
      <c r="L200" s="214"/>
      <c r="M200" s="240">
        <v>0.33452999999999994</v>
      </c>
    </row>
    <row r="201" spans="1:13" ht="26.25" customHeight="1" outlineLevel="2" x14ac:dyDescent="0.4">
      <c r="A201" s="95" t="s">
        <v>371</v>
      </c>
      <c r="B201" s="96" t="s">
        <v>372</v>
      </c>
      <c r="C201" s="97">
        <v>2.15</v>
      </c>
      <c r="D201" s="193">
        <f>F201*$D$184</f>
        <v>3.3559000000000001</v>
      </c>
      <c r="E201" s="99"/>
      <c r="F201" s="98">
        <v>9.0700000000000003E-2</v>
      </c>
      <c r="G201" s="130">
        <v>2.15</v>
      </c>
      <c r="H201" s="75">
        <f t="shared" si="6"/>
        <v>2.1499999999999998E-2</v>
      </c>
      <c r="K201" s="231"/>
      <c r="L201" s="225"/>
      <c r="M201" s="239">
        <v>3.4284599999999998</v>
      </c>
    </row>
    <row r="202" spans="1:13" ht="26.25" customHeight="1" outlineLevel="3" x14ac:dyDescent="0.4">
      <c r="A202" s="190" t="s">
        <v>903</v>
      </c>
      <c r="B202" s="191" t="s">
        <v>619</v>
      </c>
      <c r="C202" s="192"/>
      <c r="D202" s="194">
        <f>F202*D201</f>
        <v>3.0203100000000003</v>
      </c>
      <c r="E202" s="102" t="s">
        <v>623</v>
      </c>
      <c r="F202" s="98">
        <v>0.9</v>
      </c>
      <c r="G202" s="130">
        <v>1.9350000000000001</v>
      </c>
      <c r="H202" s="75">
        <f t="shared" si="6"/>
        <v>1.9349999999999999E-2</v>
      </c>
      <c r="K202" s="231"/>
      <c r="L202" s="225"/>
      <c r="M202" s="239">
        <v>3.0856140000000001</v>
      </c>
    </row>
    <row r="203" spans="1:13" s="154" customFormat="1" ht="26.25" customHeight="1" outlineLevel="4" x14ac:dyDescent="0.4">
      <c r="A203" s="148" t="s">
        <v>917</v>
      </c>
      <c r="B203" s="109" t="s">
        <v>804</v>
      </c>
      <c r="C203" s="149"/>
      <c r="D203" s="156">
        <f>I203*$D$202</f>
        <v>0.30203100000000005</v>
      </c>
      <c r="E203" s="150"/>
      <c r="F203" s="151"/>
      <c r="G203" s="152"/>
      <c r="H203" s="153"/>
      <c r="I203" s="214">
        <v>0.1</v>
      </c>
      <c r="K203" s="232"/>
      <c r="L203" s="214"/>
      <c r="M203" s="240">
        <v>0.30856140000000004</v>
      </c>
    </row>
    <row r="204" spans="1:13" s="154" customFormat="1" ht="26.25" customHeight="1" outlineLevel="4" x14ac:dyDescent="0.4">
      <c r="A204" s="148" t="s">
        <v>918</v>
      </c>
      <c r="B204" s="109" t="s">
        <v>805</v>
      </c>
      <c r="C204" s="149"/>
      <c r="D204" s="156">
        <f t="shared" ref="D204:D206" si="10">I204*$D$202</f>
        <v>0.6040620000000001</v>
      </c>
      <c r="E204" s="150"/>
      <c r="F204" s="151"/>
      <c r="G204" s="152"/>
      <c r="H204" s="153"/>
      <c r="I204" s="214">
        <v>0.2</v>
      </c>
      <c r="K204" s="232"/>
      <c r="L204" s="214"/>
      <c r="M204" s="240">
        <v>0.61712280000000008</v>
      </c>
    </row>
    <row r="205" spans="1:13" s="154" customFormat="1" ht="26.25" customHeight="1" outlineLevel="4" x14ac:dyDescent="0.4">
      <c r="A205" s="148" t="s">
        <v>919</v>
      </c>
      <c r="B205" s="109" t="s">
        <v>806</v>
      </c>
      <c r="C205" s="149"/>
      <c r="D205" s="156">
        <f t="shared" si="10"/>
        <v>1.2081240000000002</v>
      </c>
      <c r="E205" s="150"/>
      <c r="F205" s="151"/>
      <c r="G205" s="152"/>
      <c r="H205" s="153"/>
      <c r="I205" s="214">
        <v>0.4</v>
      </c>
      <c r="K205" s="232"/>
      <c r="L205" s="214"/>
      <c r="M205" s="240">
        <v>1.2342456000000002</v>
      </c>
    </row>
    <row r="206" spans="1:13" s="154" customFormat="1" ht="26.25" customHeight="1" outlineLevel="4" x14ac:dyDescent="0.4">
      <c r="A206" s="148" t="s">
        <v>920</v>
      </c>
      <c r="B206" s="109" t="s">
        <v>807</v>
      </c>
      <c r="C206" s="149"/>
      <c r="D206" s="156">
        <f t="shared" si="10"/>
        <v>0.90609300000000004</v>
      </c>
      <c r="E206" s="150"/>
      <c r="F206" s="151"/>
      <c r="G206" s="152"/>
      <c r="H206" s="153"/>
      <c r="I206" s="214">
        <v>0.3</v>
      </c>
      <c r="K206" s="232"/>
      <c r="L206" s="214"/>
      <c r="M206" s="240">
        <v>0.92568419999999996</v>
      </c>
    </row>
    <row r="207" spans="1:13" ht="26.25" customHeight="1" outlineLevel="3" x14ac:dyDescent="0.4">
      <c r="A207" s="190" t="s">
        <v>904</v>
      </c>
      <c r="B207" s="191" t="s">
        <v>622</v>
      </c>
      <c r="C207" s="192"/>
      <c r="D207" s="194">
        <f>F207*D201</f>
        <v>0.33559000000000005</v>
      </c>
      <c r="E207" s="102" t="s">
        <v>623</v>
      </c>
      <c r="F207" s="98">
        <v>0.1</v>
      </c>
      <c r="G207" s="130">
        <v>0.215</v>
      </c>
      <c r="H207" s="75">
        <f t="shared" si="6"/>
        <v>2.15E-3</v>
      </c>
      <c r="K207" s="231"/>
      <c r="L207" s="225"/>
      <c r="M207" s="239">
        <v>0.34284599999999998</v>
      </c>
    </row>
    <row r="208" spans="1:13" s="154" customFormat="1" ht="26.25" customHeight="1" outlineLevel="4" x14ac:dyDescent="0.4">
      <c r="A208" s="148" t="s">
        <v>921</v>
      </c>
      <c r="B208" s="109" t="s">
        <v>816</v>
      </c>
      <c r="C208" s="149"/>
      <c r="D208" s="156">
        <f>I208*$D$207</f>
        <v>3.3559000000000005E-2</v>
      </c>
      <c r="E208" s="150"/>
      <c r="F208" s="151"/>
      <c r="G208" s="152"/>
      <c r="H208" s="153"/>
      <c r="I208" s="214">
        <v>0.1</v>
      </c>
      <c r="K208" s="232"/>
      <c r="L208" s="214"/>
      <c r="M208" s="240">
        <v>3.4284599999999998E-2</v>
      </c>
    </row>
    <row r="209" spans="1:13" s="154" customFormat="1" ht="26.25" customHeight="1" outlineLevel="4" x14ac:dyDescent="0.4">
      <c r="A209" s="148" t="s">
        <v>922</v>
      </c>
      <c r="B209" s="109" t="s">
        <v>817</v>
      </c>
      <c r="C209" s="149"/>
      <c r="D209" s="156">
        <f t="shared" ref="D209:D211" si="11">I209*$D$207</f>
        <v>6.7118000000000011E-2</v>
      </c>
      <c r="E209" s="150"/>
      <c r="F209" s="151"/>
      <c r="G209" s="152"/>
      <c r="H209" s="153"/>
      <c r="I209" s="214">
        <v>0.2</v>
      </c>
      <c r="K209" s="232"/>
      <c r="L209" s="214"/>
      <c r="M209" s="240">
        <v>6.8569199999999997E-2</v>
      </c>
    </row>
    <row r="210" spans="1:13" s="154" customFormat="1" ht="26.25" customHeight="1" outlineLevel="4" x14ac:dyDescent="0.4">
      <c r="A210" s="148" t="s">
        <v>923</v>
      </c>
      <c r="B210" s="109" t="s">
        <v>818</v>
      </c>
      <c r="C210" s="149"/>
      <c r="D210" s="156">
        <f t="shared" si="11"/>
        <v>0.13423600000000002</v>
      </c>
      <c r="E210" s="150"/>
      <c r="F210" s="151"/>
      <c r="G210" s="152"/>
      <c r="H210" s="153"/>
      <c r="I210" s="214">
        <v>0.4</v>
      </c>
      <c r="K210" s="232"/>
      <c r="L210" s="214"/>
      <c r="M210" s="240">
        <v>0.13713839999999999</v>
      </c>
    </row>
    <row r="211" spans="1:13" s="154" customFormat="1" ht="26.25" customHeight="1" outlineLevel="4" x14ac:dyDescent="0.4">
      <c r="A211" s="148" t="s">
        <v>924</v>
      </c>
      <c r="B211" s="109" t="s">
        <v>819</v>
      </c>
      <c r="C211" s="149"/>
      <c r="D211" s="156">
        <f t="shared" si="11"/>
        <v>0.10067700000000002</v>
      </c>
      <c r="E211" s="150"/>
      <c r="F211" s="151"/>
      <c r="G211" s="152"/>
      <c r="H211" s="153"/>
      <c r="I211" s="214">
        <v>0.3</v>
      </c>
      <c r="K211" s="232"/>
      <c r="L211" s="214"/>
      <c r="M211" s="240">
        <v>0.1028538</v>
      </c>
    </row>
    <row r="212" spans="1:13" ht="26.25" customHeight="1" outlineLevel="2" x14ac:dyDescent="0.4">
      <c r="A212" s="95" t="s">
        <v>373</v>
      </c>
      <c r="B212" s="96" t="s">
        <v>374</v>
      </c>
      <c r="C212" s="97">
        <v>0.61</v>
      </c>
      <c r="D212" s="193">
        <f t="shared" ref="D212:D236" si="12">F212*$D$184</f>
        <v>0.74267851266864093</v>
      </c>
      <c r="E212" s="99"/>
      <c r="F212" s="98">
        <f>C212/$C$184</f>
        <v>2.0072392234287594E-2</v>
      </c>
      <c r="G212" s="130">
        <v>0.61</v>
      </c>
      <c r="H212" s="75">
        <f t="shared" si="6"/>
        <v>6.0999999999999995E-3</v>
      </c>
      <c r="K212" s="231"/>
      <c r="L212" s="225"/>
      <c r="M212" s="239">
        <v>0.75873642645607098</v>
      </c>
    </row>
    <row r="213" spans="1:13" s="154" customFormat="1" ht="26.25" customHeight="1" outlineLevel="3" x14ac:dyDescent="0.4">
      <c r="A213" s="148" t="s">
        <v>925</v>
      </c>
      <c r="B213" s="109" t="s">
        <v>820</v>
      </c>
      <c r="C213" s="149"/>
      <c r="D213" s="156">
        <f>I213*$D$212</f>
        <v>7.4267851266864096E-2</v>
      </c>
      <c r="E213" s="150"/>
      <c r="F213" s="151"/>
      <c r="G213" s="152"/>
      <c r="H213" s="153"/>
      <c r="I213" s="214">
        <v>0.1</v>
      </c>
      <c r="K213" s="232"/>
      <c r="L213" s="214"/>
      <c r="M213" s="240">
        <v>7.5873642645607101E-2</v>
      </c>
    </row>
    <row r="214" spans="1:13" s="154" customFormat="1" ht="26.25" customHeight="1" outlineLevel="3" x14ac:dyDescent="0.4">
      <c r="A214" s="148" t="s">
        <v>926</v>
      </c>
      <c r="B214" s="109" t="s">
        <v>821</v>
      </c>
      <c r="C214" s="149"/>
      <c r="D214" s="156">
        <f t="shared" ref="D214:D216" si="13">I214*$D$212</f>
        <v>0.14853570253372819</v>
      </c>
      <c r="E214" s="150"/>
      <c r="F214" s="151"/>
      <c r="G214" s="152"/>
      <c r="H214" s="153"/>
      <c r="I214" s="214">
        <v>0.2</v>
      </c>
      <c r="K214" s="232"/>
      <c r="L214" s="214"/>
      <c r="M214" s="240">
        <v>0.1517472852912142</v>
      </c>
    </row>
    <row r="215" spans="1:13" s="154" customFormat="1" ht="26.25" customHeight="1" outlineLevel="3" x14ac:dyDescent="0.4">
      <c r="A215" s="148" t="s">
        <v>927</v>
      </c>
      <c r="B215" s="109" t="s">
        <v>822</v>
      </c>
      <c r="C215" s="149"/>
      <c r="D215" s="156">
        <f t="shared" si="13"/>
        <v>0.29707140506745638</v>
      </c>
      <c r="E215" s="150"/>
      <c r="F215" s="151"/>
      <c r="G215" s="152"/>
      <c r="H215" s="153"/>
      <c r="I215" s="214">
        <v>0.4</v>
      </c>
      <c r="K215" s="232"/>
      <c r="L215" s="214"/>
      <c r="M215" s="240">
        <v>0.3034945705824284</v>
      </c>
    </row>
    <row r="216" spans="1:13" s="154" customFormat="1" ht="26.25" customHeight="1" outlineLevel="3" x14ac:dyDescent="0.4">
      <c r="A216" s="148" t="s">
        <v>928</v>
      </c>
      <c r="B216" s="109" t="s">
        <v>823</v>
      </c>
      <c r="C216" s="149"/>
      <c r="D216" s="156">
        <f t="shared" si="13"/>
        <v>0.22280355380059227</v>
      </c>
      <c r="E216" s="150"/>
      <c r="F216" s="151"/>
      <c r="G216" s="152"/>
      <c r="H216" s="153"/>
      <c r="I216" s="214">
        <v>0.3</v>
      </c>
      <c r="K216" s="232"/>
      <c r="L216" s="214"/>
      <c r="M216" s="240">
        <v>0.22762092793682129</v>
      </c>
    </row>
    <row r="217" spans="1:13" ht="26.25" customHeight="1" outlineLevel="2" x14ac:dyDescent="0.4">
      <c r="A217" s="95" t="s">
        <v>375</v>
      </c>
      <c r="B217" s="96" t="s">
        <v>376</v>
      </c>
      <c r="C217" s="97">
        <v>0.3</v>
      </c>
      <c r="D217" s="193">
        <f t="shared" si="12"/>
        <v>0.36525172754195456</v>
      </c>
      <c r="E217" s="99"/>
      <c r="F217" s="98">
        <f t="shared" ref="F217:F223" si="14">C217/$C$184</f>
        <v>9.8716683119447184E-3</v>
      </c>
      <c r="G217" s="130">
        <v>0.3</v>
      </c>
      <c r="H217" s="75">
        <f t="shared" si="6"/>
        <v>3.0000000000000001E-3</v>
      </c>
      <c r="K217" s="231"/>
      <c r="L217" s="225"/>
      <c r="M217" s="239">
        <v>0.37314906219151034</v>
      </c>
    </row>
    <row r="218" spans="1:13" ht="26.25" customHeight="1" outlineLevel="2" x14ac:dyDescent="0.4">
      <c r="A218" s="95" t="s">
        <v>377</v>
      </c>
      <c r="B218" s="96" t="s">
        <v>378</v>
      </c>
      <c r="C218" s="97">
        <v>0.3</v>
      </c>
      <c r="D218" s="193">
        <f t="shared" si="12"/>
        <v>0.36525172754195456</v>
      </c>
      <c r="E218" s="99"/>
      <c r="F218" s="98">
        <f t="shared" si="14"/>
        <v>9.8716683119447184E-3</v>
      </c>
      <c r="G218" s="130">
        <v>0.3</v>
      </c>
      <c r="H218" s="75">
        <f t="shared" si="6"/>
        <v>3.0000000000000001E-3</v>
      </c>
      <c r="K218" s="231"/>
      <c r="L218" s="225"/>
      <c r="M218" s="239">
        <v>0.37314906219151034</v>
      </c>
    </row>
    <row r="219" spans="1:13" ht="26.25" customHeight="1" outlineLevel="2" x14ac:dyDescent="0.4">
      <c r="A219" s="95" t="s">
        <v>379</v>
      </c>
      <c r="B219" s="96" t="s">
        <v>380</v>
      </c>
      <c r="C219" s="97">
        <v>1.52</v>
      </c>
      <c r="D219" s="193">
        <f t="shared" si="12"/>
        <v>1.8506087528792365</v>
      </c>
      <c r="E219" s="102" t="s">
        <v>623</v>
      </c>
      <c r="F219" s="98">
        <f t="shared" si="14"/>
        <v>5.0016452780519909E-2</v>
      </c>
      <c r="G219" s="130">
        <v>1.52</v>
      </c>
      <c r="H219" s="75">
        <f t="shared" si="6"/>
        <v>1.52E-2</v>
      </c>
      <c r="K219" s="231"/>
      <c r="L219" s="225"/>
      <c r="M219" s="239">
        <v>1.8906219151036523</v>
      </c>
    </row>
    <row r="220" spans="1:13" ht="26.25" customHeight="1" outlineLevel="2" x14ac:dyDescent="0.4">
      <c r="A220" s="95" t="s">
        <v>381</v>
      </c>
      <c r="B220" s="96" t="s">
        <v>382</v>
      </c>
      <c r="C220" s="97">
        <v>2.4300000000000002</v>
      </c>
      <c r="D220" s="193">
        <f t="shared" si="12"/>
        <v>2.958538993089832</v>
      </c>
      <c r="E220" s="102" t="s">
        <v>623</v>
      </c>
      <c r="F220" s="98">
        <f t="shared" si="14"/>
        <v>7.9960513326752219E-2</v>
      </c>
      <c r="G220" s="130">
        <v>2.4300000000000002</v>
      </c>
      <c r="H220" s="75">
        <f t="shared" si="6"/>
        <v>2.4300000000000002E-2</v>
      </c>
      <c r="K220" s="231"/>
      <c r="L220" s="225"/>
      <c r="M220" s="239">
        <v>3.0225074037512338</v>
      </c>
    </row>
    <row r="221" spans="1:13" ht="26.25" customHeight="1" outlineLevel="2" x14ac:dyDescent="0.4">
      <c r="A221" s="95" t="s">
        <v>383</v>
      </c>
      <c r="B221" s="96" t="s">
        <v>384</v>
      </c>
      <c r="C221" s="97">
        <v>2.13</v>
      </c>
      <c r="D221" s="193">
        <f t="shared" si="12"/>
        <v>2.5932872655478776</v>
      </c>
      <c r="E221" s="102" t="s">
        <v>623</v>
      </c>
      <c r="F221" s="98">
        <f t="shared" si="14"/>
        <v>7.0088845014807499E-2</v>
      </c>
      <c r="G221" s="130">
        <v>2.13</v>
      </c>
      <c r="H221" s="75">
        <f t="shared" si="6"/>
        <v>2.1299999999999999E-2</v>
      </c>
      <c r="K221" s="231"/>
      <c r="L221" s="225"/>
      <c r="M221" s="239">
        <v>2.6493583415597235</v>
      </c>
    </row>
    <row r="222" spans="1:13" ht="26.25" customHeight="1" outlineLevel="2" x14ac:dyDescent="0.4">
      <c r="A222" s="95" t="s">
        <v>385</v>
      </c>
      <c r="B222" s="96" t="s">
        <v>386</v>
      </c>
      <c r="C222" s="97">
        <v>3.95</v>
      </c>
      <c r="D222" s="193">
        <f t="shared" si="12"/>
        <v>4.809147745969069</v>
      </c>
      <c r="E222" s="102" t="s">
        <v>623</v>
      </c>
      <c r="F222" s="98">
        <f t="shared" si="14"/>
        <v>0.12997696610727213</v>
      </c>
      <c r="G222" s="130">
        <v>3.95</v>
      </c>
      <c r="H222" s="75">
        <f t="shared" si="6"/>
        <v>3.95E-2</v>
      </c>
      <c r="K222" s="231"/>
      <c r="L222" s="225"/>
      <c r="M222" s="239">
        <v>4.9131293188548861</v>
      </c>
    </row>
    <row r="223" spans="1:13" ht="26.25" customHeight="1" outlineLevel="2" x14ac:dyDescent="0.4">
      <c r="A223" s="95" t="s">
        <v>387</v>
      </c>
      <c r="B223" s="96" t="s">
        <v>388</v>
      </c>
      <c r="C223" s="97">
        <v>2.4300000000000002</v>
      </c>
      <c r="D223" s="193">
        <f t="shared" si="12"/>
        <v>2.958538993089832</v>
      </c>
      <c r="E223" s="102" t="s">
        <v>623</v>
      </c>
      <c r="F223" s="98">
        <f t="shared" si="14"/>
        <v>7.9960513326752219E-2</v>
      </c>
      <c r="G223" s="130">
        <v>2.4300000000000002</v>
      </c>
      <c r="H223" s="75">
        <f t="shared" si="6"/>
        <v>2.4300000000000002E-2</v>
      </c>
      <c r="K223" s="231"/>
      <c r="L223" s="225"/>
      <c r="M223" s="239">
        <v>3.0225074037512338</v>
      </c>
    </row>
    <row r="224" spans="1:13" ht="26.25" customHeight="1" outlineLevel="2" x14ac:dyDescent="0.4">
      <c r="A224" s="95" t="s">
        <v>389</v>
      </c>
      <c r="B224" s="96" t="s">
        <v>390</v>
      </c>
      <c r="C224" s="97">
        <v>1.22</v>
      </c>
      <c r="D224" s="193">
        <f t="shared" si="12"/>
        <v>0.74</v>
      </c>
      <c r="E224" s="99"/>
      <c r="F224" s="98">
        <v>0.02</v>
      </c>
      <c r="G224" s="130">
        <v>0.60780000000000001</v>
      </c>
      <c r="H224" s="75">
        <f t="shared" si="6"/>
        <v>6.0780000000000001E-3</v>
      </c>
      <c r="K224" s="231"/>
      <c r="L224" s="225"/>
      <c r="M224" s="239">
        <v>0.75600000000000001</v>
      </c>
    </row>
    <row r="225" spans="1:13" s="177" customFormat="1" ht="26.25" customHeight="1" outlineLevel="2" x14ac:dyDescent="0.4">
      <c r="A225" s="95" t="s">
        <v>391</v>
      </c>
      <c r="B225" s="96" t="s">
        <v>392</v>
      </c>
      <c r="C225" s="97">
        <v>1.52</v>
      </c>
      <c r="D225" s="193">
        <f t="shared" si="12"/>
        <v>0.37</v>
      </c>
      <c r="E225" s="175"/>
      <c r="F225" s="175">
        <v>0.01</v>
      </c>
      <c r="G225" s="176">
        <v>0.3039</v>
      </c>
      <c r="H225" s="177">
        <f t="shared" si="6"/>
        <v>3.039E-3</v>
      </c>
      <c r="K225" s="231"/>
      <c r="L225" s="225"/>
      <c r="M225" s="241">
        <v>0.378</v>
      </c>
    </row>
    <row r="226" spans="1:13" ht="26.25" customHeight="1" outlineLevel="2" x14ac:dyDescent="0.4">
      <c r="A226" s="95" t="s">
        <v>393</v>
      </c>
      <c r="B226" s="96" t="s">
        <v>394</v>
      </c>
      <c r="C226" s="97">
        <v>1.22</v>
      </c>
      <c r="D226" s="193">
        <f t="shared" si="12"/>
        <v>0.74370000000000003</v>
      </c>
      <c r="E226" s="99"/>
      <c r="F226" s="98">
        <v>2.01E-2</v>
      </c>
      <c r="G226" s="130">
        <v>1.22</v>
      </c>
      <c r="H226" s="75">
        <f t="shared" si="6"/>
        <v>1.2199999999999999E-2</v>
      </c>
      <c r="K226" s="231"/>
      <c r="L226" s="225"/>
      <c r="M226" s="239">
        <v>0.7597799999999999</v>
      </c>
    </row>
    <row r="227" spans="1:13" ht="26.25" customHeight="1" outlineLevel="2" x14ac:dyDescent="0.4">
      <c r="A227" s="95" t="s">
        <v>395</v>
      </c>
      <c r="B227" s="96" t="s">
        <v>396</v>
      </c>
      <c r="C227" s="97">
        <v>0.91</v>
      </c>
      <c r="D227" s="193">
        <f t="shared" si="12"/>
        <v>1.1079302402105957</v>
      </c>
      <c r="E227" s="99"/>
      <c r="F227" s="98">
        <f t="shared" ref="F227:F236" si="15">C227/$C$184</f>
        <v>2.9944060546232314E-2</v>
      </c>
      <c r="G227" s="130">
        <v>0.91</v>
      </c>
      <c r="H227" s="75">
        <f t="shared" si="6"/>
        <v>9.1000000000000004E-3</v>
      </c>
      <c r="K227" s="231"/>
      <c r="L227" s="225"/>
      <c r="M227" s="239">
        <v>1.1318854886475813</v>
      </c>
    </row>
    <row r="228" spans="1:13" ht="26.25" customHeight="1" outlineLevel="2" x14ac:dyDescent="0.4">
      <c r="A228" s="95" t="s">
        <v>397</v>
      </c>
      <c r="B228" s="96" t="s">
        <v>398</v>
      </c>
      <c r="C228" s="97">
        <v>0.3</v>
      </c>
      <c r="D228" s="193">
        <f>F228*$D$184</f>
        <v>0.36525172754195456</v>
      </c>
      <c r="E228" s="99"/>
      <c r="F228" s="98">
        <f t="shared" si="15"/>
        <v>9.8716683119447184E-3</v>
      </c>
      <c r="G228" s="130">
        <v>0.3</v>
      </c>
      <c r="H228" s="75">
        <f t="shared" si="6"/>
        <v>3.0000000000000001E-3</v>
      </c>
      <c r="K228" s="231"/>
      <c r="L228" s="225"/>
      <c r="M228" s="239">
        <v>0.37314906219151034</v>
      </c>
    </row>
    <row r="229" spans="1:13" ht="26.25" customHeight="1" outlineLevel="2" x14ac:dyDescent="0.4">
      <c r="A229" s="95" t="s">
        <v>399</v>
      </c>
      <c r="B229" s="96" t="s">
        <v>400</v>
      </c>
      <c r="C229" s="97">
        <v>0.3</v>
      </c>
      <c r="D229" s="193">
        <f t="shared" si="12"/>
        <v>0.36525172754195456</v>
      </c>
      <c r="E229" s="99"/>
      <c r="F229" s="98">
        <f t="shared" si="15"/>
        <v>9.8716683119447184E-3</v>
      </c>
      <c r="G229" s="130">
        <v>0.3</v>
      </c>
      <c r="H229" s="75">
        <f t="shared" si="6"/>
        <v>3.0000000000000001E-3</v>
      </c>
      <c r="K229" s="231"/>
      <c r="L229" s="225"/>
      <c r="M229" s="239">
        <v>0.37314906219151034</v>
      </c>
    </row>
    <row r="230" spans="1:13" ht="26.25" customHeight="1" outlineLevel="2" x14ac:dyDescent="0.4">
      <c r="A230" s="95" t="s">
        <v>401</v>
      </c>
      <c r="B230" s="96" t="s">
        <v>402</v>
      </c>
      <c r="C230" s="97">
        <v>0.3</v>
      </c>
      <c r="D230" s="193">
        <f t="shared" si="12"/>
        <v>0.36525172754195456</v>
      </c>
      <c r="E230" s="99"/>
      <c r="F230" s="98">
        <f t="shared" si="15"/>
        <v>9.8716683119447184E-3</v>
      </c>
      <c r="G230" s="130">
        <v>0.3</v>
      </c>
      <c r="H230" s="75">
        <f t="shared" si="6"/>
        <v>3.0000000000000001E-3</v>
      </c>
      <c r="K230" s="231"/>
      <c r="L230" s="225"/>
      <c r="M230" s="239">
        <v>0.37314906219151034</v>
      </c>
    </row>
    <row r="231" spans="1:13" ht="26.25" customHeight="1" outlineLevel="2" x14ac:dyDescent="0.4">
      <c r="A231" s="95" t="s">
        <v>403</v>
      </c>
      <c r="B231" s="96" t="s">
        <v>404</v>
      </c>
      <c r="C231" s="97">
        <v>0.3</v>
      </c>
      <c r="D231" s="193">
        <f t="shared" si="12"/>
        <v>0.36525172754195456</v>
      </c>
      <c r="E231" s="99"/>
      <c r="F231" s="98">
        <f t="shared" si="15"/>
        <v>9.8716683119447184E-3</v>
      </c>
      <c r="G231" s="130">
        <v>0.3</v>
      </c>
      <c r="H231" s="75">
        <f t="shared" si="6"/>
        <v>3.0000000000000001E-3</v>
      </c>
      <c r="K231" s="231"/>
      <c r="L231" s="225"/>
      <c r="M231" s="239">
        <v>0.37314906219151034</v>
      </c>
    </row>
    <row r="232" spans="1:13" ht="26.25" customHeight="1" outlineLevel="2" x14ac:dyDescent="0.4">
      <c r="A232" s="95" t="s">
        <v>405</v>
      </c>
      <c r="B232" s="96" t="s">
        <v>406</v>
      </c>
      <c r="C232" s="97">
        <v>0.3</v>
      </c>
      <c r="D232" s="193">
        <f t="shared" si="12"/>
        <v>0.36525172754195456</v>
      </c>
      <c r="E232" s="99"/>
      <c r="F232" s="98">
        <f t="shared" si="15"/>
        <v>9.8716683119447184E-3</v>
      </c>
      <c r="G232" s="130">
        <v>0.3</v>
      </c>
      <c r="H232" s="75">
        <f t="shared" si="6"/>
        <v>3.0000000000000001E-3</v>
      </c>
      <c r="K232" s="231"/>
      <c r="L232" s="225"/>
      <c r="M232" s="239">
        <v>0.37314906219151034</v>
      </c>
    </row>
    <row r="233" spans="1:13" ht="26.25" customHeight="1" outlineLevel="2" x14ac:dyDescent="0.4">
      <c r="A233" s="95" t="s">
        <v>407</v>
      </c>
      <c r="B233" s="96" t="s">
        <v>408</v>
      </c>
      <c r="C233" s="97">
        <v>0.3</v>
      </c>
      <c r="D233" s="193">
        <f t="shared" si="12"/>
        <v>0.36525172754195456</v>
      </c>
      <c r="E233" s="99"/>
      <c r="F233" s="98">
        <f t="shared" si="15"/>
        <v>9.8716683119447184E-3</v>
      </c>
      <c r="G233" s="130">
        <v>0.3</v>
      </c>
      <c r="H233" s="75">
        <f t="shared" si="6"/>
        <v>3.0000000000000001E-3</v>
      </c>
      <c r="K233" s="231"/>
      <c r="L233" s="225"/>
      <c r="M233" s="239">
        <v>0.37314906219151034</v>
      </c>
    </row>
    <row r="234" spans="1:13" ht="26.25" customHeight="1" outlineLevel="2" x14ac:dyDescent="0.4">
      <c r="A234" s="95" t="s">
        <v>409</v>
      </c>
      <c r="B234" s="96" t="s">
        <v>410</v>
      </c>
      <c r="C234" s="97">
        <v>0.3</v>
      </c>
      <c r="D234" s="193">
        <f t="shared" si="12"/>
        <v>0.36525172754195456</v>
      </c>
      <c r="E234" s="99"/>
      <c r="F234" s="98">
        <f t="shared" si="15"/>
        <v>9.8716683119447184E-3</v>
      </c>
      <c r="G234" s="130">
        <v>0.3</v>
      </c>
      <c r="H234" s="75">
        <f t="shared" si="6"/>
        <v>3.0000000000000001E-3</v>
      </c>
      <c r="K234" s="231"/>
      <c r="L234" s="225"/>
      <c r="M234" s="239">
        <v>0.37314906219151034</v>
      </c>
    </row>
    <row r="235" spans="1:13" ht="26.25" customHeight="1" outlineLevel="2" x14ac:dyDescent="0.4">
      <c r="A235" s="95" t="s">
        <v>411</v>
      </c>
      <c r="B235" s="96" t="s">
        <v>412</v>
      </c>
      <c r="C235" s="97">
        <v>0.3</v>
      </c>
      <c r="D235" s="193">
        <f t="shared" si="12"/>
        <v>0.36525172754195456</v>
      </c>
      <c r="E235" s="99"/>
      <c r="F235" s="98">
        <f t="shared" si="15"/>
        <v>9.8716683119447184E-3</v>
      </c>
      <c r="G235" s="130">
        <v>0.3</v>
      </c>
      <c r="H235" s="75">
        <f t="shared" si="6"/>
        <v>3.0000000000000001E-3</v>
      </c>
      <c r="K235" s="231"/>
      <c r="L235" s="225"/>
      <c r="M235" s="239">
        <v>0.37314906219151034</v>
      </c>
    </row>
    <row r="236" spans="1:13" ht="26.25" customHeight="1" outlineLevel="2" collapsed="1" x14ac:dyDescent="0.4">
      <c r="A236" s="95" t="s">
        <v>413</v>
      </c>
      <c r="B236" s="96" t="s">
        <v>414</v>
      </c>
      <c r="C236" s="97">
        <v>0.3</v>
      </c>
      <c r="D236" s="193">
        <f t="shared" si="12"/>
        <v>0.36525172754195456</v>
      </c>
      <c r="E236" s="99"/>
      <c r="F236" s="98">
        <f t="shared" si="15"/>
        <v>9.8716683119447184E-3</v>
      </c>
      <c r="G236" s="130">
        <v>0.3</v>
      </c>
      <c r="H236" s="75">
        <f t="shared" si="6"/>
        <v>3.0000000000000001E-3</v>
      </c>
      <c r="K236" s="231"/>
      <c r="L236" s="225"/>
      <c r="M236" s="239">
        <v>0.37314906219151034</v>
      </c>
    </row>
    <row r="237" spans="1:13" ht="26.25" customHeight="1" outlineLevel="1" x14ac:dyDescent="0.4">
      <c r="A237" s="90">
        <v>2.2000000000000002</v>
      </c>
      <c r="B237" s="91" t="s">
        <v>415</v>
      </c>
      <c r="C237" s="92">
        <v>4.72</v>
      </c>
      <c r="D237" s="116">
        <v>7.5</v>
      </c>
      <c r="E237" s="101"/>
      <c r="F237" s="98">
        <f>C237/$C$183</f>
        <v>6.051282051282051E-2</v>
      </c>
      <c r="G237" s="130">
        <v>10</v>
      </c>
      <c r="H237" s="75">
        <f t="shared" si="6"/>
        <v>0.1</v>
      </c>
      <c r="K237" s="231">
        <f>D237/$D$183</f>
        <v>9.036144578313253E-2</v>
      </c>
      <c r="L237" s="225">
        <v>9.0909090909090912E-2</v>
      </c>
      <c r="M237" s="239">
        <v>8</v>
      </c>
    </row>
    <row r="238" spans="1:13" ht="26.25" customHeight="1" outlineLevel="2" x14ac:dyDescent="0.4">
      <c r="A238" s="198" t="s">
        <v>416</v>
      </c>
      <c r="B238" s="199" t="s">
        <v>417</v>
      </c>
      <c r="C238" s="200">
        <v>1.1200000000000001</v>
      </c>
      <c r="D238" s="201">
        <f>F238*$D$237</f>
        <v>2.4547499999999998</v>
      </c>
      <c r="E238" s="93"/>
      <c r="F238" s="98">
        <v>0.32729999999999998</v>
      </c>
      <c r="G238" s="130">
        <v>1.3849520000000002</v>
      </c>
      <c r="H238" s="75">
        <f t="shared" si="6"/>
        <v>1.3849520000000002E-2</v>
      </c>
      <c r="K238" s="231"/>
      <c r="L238" s="225"/>
      <c r="M238" s="239">
        <v>2.6183999999999998</v>
      </c>
    </row>
    <row r="239" spans="1:13" ht="26.25" customHeight="1" outlineLevel="3" x14ac:dyDescent="0.4">
      <c r="A239" s="202" t="s">
        <v>929</v>
      </c>
      <c r="B239" s="203" t="s">
        <v>619</v>
      </c>
      <c r="C239" s="204"/>
      <c r="D239" s="205">
        <f>F239*D238</f>
        <v>1.4728499999999998</v>
      </c>
      <c r="E239" s="102" t="s">
        <v>623</v>
      </c>
      <c r="F239" s="98">
        <v>0.6</v>
      </c>
      <c r="G239" s="130">
        <v>0.83097120000000013</v>
      </c>
      <c r="H239" s="75">
        <f t="shared" si="6"/>
        <v>8.3097120000000021E-3</v>
      </c>
      <c r="K239" s="231"/>
      <c r="L239" s="225"/>
      <c r="M239" s="239">
        <v>1.5710399999999998</v>
      </c>
    </row>
    <row r="240" spans="1:13" s="154" customFormat="1" ht="26.25" customHeight="1" outlineLevel="4" x14ac:dyDescent="0.4">
      <c r="A240" s="161" t="s">
        <v>932</v>
      </c>
      <c r="B240" s="109" t="s">
        <v>804</v>
      </c>
      <c r="C240" s="149"/>
      <c r="D240" s="156">
        <f>I240*$D$239</f>
        <v>0.14728499999999997</v>
      </c>
      <c r="E240" s="150"/>
      <c r="F240" s="151"/>
      <c r="G240" s="152"/>
      <c r="H240" s="153"/>
      <c r="I240" s="214">
        <v>0.1</v>
      </c>
      <c r="K240" s="232"/>
      <c r="L240" s="214"/>
      <c r="M240" s="240">
        <v>0.15710399999999999</v>
      </c>
    </row>
    <row r="241" spans="1:13" s="154" customFormat="1" ht="26.25" customHeight="1" outlineLevel="4" x14ac:dyDescent="0.4">
      <c r="A241" s="161" t="s">
        <v>933</v>
      </c>
      <c r="B241" s="109" t="s">
        <v>805</v>
      </c>
      <c r="C241" s="149"/>
      <c r="D241" s="156">
        <f t="shared" ref="D241:D243" si="16">I241*$D$239</f>
        <v>0.29456999999999994</v>
      </c>
      <c r="E241" s="150"/>
      <c r="F241" s="151"/>
      <c r="G241" s="152"/>
      <c r="H241" s="153"/>
      <c r="I241" s="214">
        <v>0.2</v>
      </c>
      <c r="K241" s="232"/>
      <c r="L241" s="214"/>
      <c r="M241" s="240">
        <v>0.31420799999999999</v>
      </c>
    </row>
    <row r="242" spans="1:13" s="154" customFormat="1" ht="26.25" customHeight="1" outlineLevel="4" x14ac:dyDescent="0.4">
      <c r="A242" s="161" t="s">
        <v>934</v>
      </c>
      <c r="B242" s="109" t="s">
        <v>806</v>
      </c>
      <c r="C242" s="149"/>
      <c r="D242" s="156">
        <f t="shared" si="16"/>
        <v>0.58913999999999989</v>
      </c>
      <c r="E242" s="150"/>
      <c r="F242" s="151"/>
      <c r="G242" s="152"/>
      <c r="H242" s="153"/>
      <c r="I242" s="214">
        <v>0.4</v>
      </c>
      <c r="K242" s="232"/>
      <c r="L242" s="214"/>
      <c r="M242" s="240">
        <v>0.62841599999999997</v>
      </c>
    </row>
    <row r="243" spans="1:13" s="154" customFormat="1" ht="26.25" customHeight="1" outlineLevel="4" x14ac:dyDescent="0.4">
      <c r="A243" s="161" t="s">
        <v>935</v>
      </c>
      <c r="B243" s="109" t="s">
        <v>807</v>
      </c>
      <c r="C243" s="149"/>
      <c r="D243" s="156">
        <f t="shared" si="16"/>
        <v>0.44185499999999994</v>
      </c>
      <c r="E243" s="150"/>
      <c r="F243" s="151"/>
      <c r="G243" s="152"/>
      <c r="H243" s="153"/>
      <c r="I243" s="214">
        <v>0.3</v>
      </c>
      <c r="K243" s="232"/>
      <c r="L243" s="214"/>
      <c r="M243" s="240">
        <v>0.4713119999999999</v>
      </c>
    </row>
    <row r="244" spans="1:13" ht="26.25" customHeight="1" outlineLevel="3" x14ac:dyDescent="0.4">
      <c r="A244" s="202" t="s">
        <v>930</v>
      </c>
      <c r="B244" s="203" t="s">
        <v>620</v>
      </c>
      <c r="C244" s="204"/>
      <c r="D244" s="205">
        <f>F244*D238</f>
        <v>0.73642499999999989</v>
      </c>
      <c r="E244" s="102" t="s">
        <v>623</v>
      </c>
      <c r="F244" s="98">
        <v>0.3</v>
      </c>
      <c r="G244" s="130">
        <v>0.41548560000000007</v>
      </c>
      <c r="H244" s="75">
        <f t="shared" ref="H244:H303" si="17">G244/100</f>
        <v>4.154856000000001E-3</v>
      </c>
      <c r="K244" s="231"/>
      <c r="L244" s="225"/>
      <c r="M244" s="239">
        <v>0.78551999999999988</v>
      </c>
    </row>
    <row r="245" spans="1:13" s="154" customFormat="1" ht="26.25" customHeight="1" outlineLevel="4" x14ac:dyDescent="0.4">
      <c r="A245" s="161" t="s">
        <v>936</v>
      </c>
      <c r="B245" s="109" t="s">
        <v>808</v>
      </c>
      <c r="C245" s="149"/>
      <c r="D245" s="156">
        <f>I245*$D$244</f>
        <v>7.3642499999999986E-2</v>
      </c>
      <c r="E245" s="150"/>
      <c r="F245" s="151"/>
      <c r="G245" s="152"/>
      <c r="H245" s="153"/>
      <c r="I245" s="214">
        <v>0.1</v>
      </c>
      <c r="K245" s="232"/>
      <c r="L245" s="214"/>
      <c r="M245" s="240">
        <v>7.8551999999999997E-2</v>
      </c>
    </row>
    <row r="246" spans="1:13" s="154" customFormat="1" ht="26.25" customHeight="1" outlineLevel="4" x14ac:dyDescent="0.4">
      <c r="A246" s="161" t="s">
        <v>937</v>
      </c>
      <c r="B246" s="109" t="s">
        <v>809</v>
      </c>
      <c r="C246" s="149"/>
      <c r="D246" s="156">
        <f t="shared" ref="D246:D248" si="18">I246*$D$244</f>
        <v>0.14728499999999997</v>
      </c>
      <c r="E246" s="150"/>
      <c r="F246" s="151"/>
      <c r="G246" s="152"/>
      <c r="H246" s="153"/>
      <c r="I246" s="214">
        <v>0.2</v>
      </c>
      <c r="K246" s="232"/>
      <c r="L246" s="214"/>
      <c r="M246" s="240">
        <v>0.15710399999999999</v>
      </c>
    </row>
    <row r="247" spans="1:13" s="154" customFormat="1" ht="26.25" customHeight="1" outlineLevel="4" x14ac:dyDescent="0.4">
      <c r="A247" s="161" t="s">
        <v>938</v>
      </c>
      <c r="B247" s="109" t="s">
        <v>810</v>
      </c>
      <c r="C247" s="149"/>
      <c r="D247" s="156">
        <f t="shared" si="18"/>
        <v>0.29456999999999994</v>
      </c>
      <c r="E247" s="150"/>
      <c r="F247" s="151"/>
      <c r="G247" s="152"/>
      <c r="H247" s="153"/>
      <c r="I247" s="214">
        <v>0.4</v>
      </c>
      <c r="K247" s="232"/>
      <c r="L247" s="214"/>
      <c r="M247" s="240">
        <v>0.31420799999999999</v>
      </c>
    </row>
    <row r="248" spans="1:13" s="154" customFormat="1" ht="26.25" customHeight="1" outlineLevel="4" x14ac:dyDescent="0.4">
      <c r="A248" s="161" t="s">
        <v>939</v>
      </c>
      <c r="B248" s="109" t="s">
        <v>811</v>
      </c>
      <c r="C248" s="149"/>
      <c r="D248" s="156">
        <f t="shared" si="18"/>
        <v>0.22092749999999997</v>
      </c>
      <c r="E248" s="150"/>
      <c r="F248" s="151"/>
      <c r="G248" s="152"/>
      <c r="H248" s="153"/>
      <c r="I248" s="214">
        <v>0.3</v>
      </c>
      <c r="K248" s="232"/>
      <c r="L248" s="214"/>
      <c r="M248" s="240">
        <v>0.23565599999999995</v>
      </c>
    </row>
    <row r="249" spans="1:13" ht="26.25" customHeight="1" outlineLevel="3" x14ac:dyDescent="0.4">
      <c r="A249" s="202" t="s">
        <v>931</v>
      </c>
      <c r="B249" s="203" t="s">
        <v>621</v>
      </c>
      <c r="C249" s="204"/>
      <c r="D249" s="205">
        <f>F249*D238</f>
        <v>0.245475</v>
      </c>
      <c r="E249" s="102" t="s">
        <v>623</v>
      </c>
      <c r="F249" s="98">
        <v>0.1</v>
      </c>
      <c r="G249" s="130">
        <v>0.13849520000000001</v>
      </c>
      <c r="H249" s="75">
        <f t="shared" si="17"/>
        <v>1.3849520000000001E-3</v>
      </c>
      <c r="K249" s="231"/>
      <c r="L249" s="225"/>
      <c r="M249" s="239">
        <v>0.26184000000000002</v>
      </c>
    </row>
    <row r="250" spans="1:13" s="154" customFormat="1" ht="26.25" customHeight="1" outlineLevel="4" x14ac:dyDescent="0.4">
      <c r="A250" s="161" t="s">
        <v>940</v>
      </c>
      <c r="B250" s="109" t="s">
        <v>812</v>
      </c>
      <c r="C250" s="149"/>
      <c r="D250" s="156">
        <f>I250*$D$249</f>
        <v>2.45475E-2</v>
      </c>
      <c r="E250" s="150"/>
      <c r="F250" s="151"/>
      <c r="G250" s="152"/>
      <c r="H250" s="153"/>
      <c r="I250" s="214">
        <v>0.1</v>
      </c>
      <c r="K250" s="232"/>
      <c r="L250" s="214"/>
      <c r="M250" s="240">
        <v>2.6184000000000002E-2</v>
      </c>
    </row>
    <row r="251" spans="1:13" s="154" customFormat="1" ht="26.25" customHeight="1" outlineLevel="4" x14ac:dyDescent="0.4">
      <c r="A251" s="161" t="s">
        <v>941</v>
      </c>
      <c r="B251" s="109" t="s">
        <v>813</v>
      </c>
      <c r="C251" s="149"/>
      <c r="D251" s="156">
        <f t="shared" ref="D251:D253" si="19">I251*$D$249</f>
        <v>4.9095E-2</v>
      </c>
      <c r="E251" s="150"/>
      <c r="F251" s="151"/>
      <c r="G251" s="152"/>
      <c r="H251" s="153"/>
      <c r="I251" s="214">
        <v>0.2</v>
      </c>
      <c r="K251" s="232"/>
      <c r="L251" s="214"/>
      <c r="M251" s="240">
        <v>5.2368000000000005E-2</v>
      </c>
    </row>
    <row r="252" spans="1:13" s="154" customFormat="1" ht="26.25" customHeight="1" outlineLevel="4" x14ac:dyDescent="0.4">
      <c r="A252" s="161" t="s">
        <v>942</v>
      </c>
      <c r="B252" s="109" t="s">
        <v>814</v>
      </c>
      <c r="C252" s="149"/>
      <c r="D252" s="156">
        <f t="shared" si="19"/>
        <v>9.819E-2</v>
      </c>
      <c r="E252" s="150"/>
      <c r="F252" s="151"/>
      <c r="G252" s="152"/>
      <c r="H252" s="153"/>
      <c r="I252" s="214">
        <v>0.4</v>
      </c>
      <c r="K252" s="232"/>
      <c r="L252" s="214"/>
      <c r="M252" s="240">
        <v>0.10473600000000001</v>
      </c>
    </row>
    <row r="253" spans="1:13" s="154" customFormat="1" ht="26.25" customHeight="1" outlineLevel="4" x14ac:dyDescent="0.4">
      <c r="A253" s="161" t="s">
        <v>943</v>
      </c>
      <c r="B253" s="109" t="s">
        <v>815</v>
      </c>
      <c r="C253" s="149"/>
      <c r="D253" s="156">
        <f t="shared" si="19"/>
        <v>7.36425E-2</v>
      </c>
      <c r="E253" s="150"/>
      <c r="F253" s="151"/>
      <c r="G253" s="152"/>
      <c r="H253" s="153"/>
      <c r="I253" s="214">
        <v>0.3</v>
      </c>
      <c r="K253" s="232"/>
      <c r="L253" s="214"/>
      <c r="M253" s="240">
        <v>7.8551999999999997E-2</v>
      </c>
    </row>
    <row r="254" spans="1:13" ht="26.25" customHeight="1" outlineLevel="2" x14ac:dyDescent="0.4">
      <c r="A254" s="198" t="s">
        <v>418</v>
      </c>
      <c r="B254" s="199" t="s">
        <v>419</v>
      </c>
      <c r="C254" s="200">
        <v>0.37</v>
      </c>
      <c r="D254" s="201">
        <f>F254*$D$237</f>
        <v>0.58792372881355937</v>
      </c>
      <c r="E254" s="93"/>
      <c r="F254" s="98">
        <f>C254/$C$237</f>
        <v>7.8389830508474576E-2</v>
      </c>
      <c r="G254" s="130">
        <v>0.36529661016949155</v>
      </c>
      <c r="H254" s="75">
        <f t="shared" si="17"/>
        <v>3.6529661016949156E-3</v>
      </c>
      <c r="K254" s="231"/>
      <c r="L254" s="225"/>
      <c r="M254" s="239">
        <v>0.6271186440677966</v>
      </c>
    </row>
    <row r="255" spans="1:13" ht="26.25" customHeight="1" outlineLevel="3" x14ac:dyDescent="0.4">
      <c r="A255" s="202" t="s">
        <v>944</v>
      </c>
      <c r="B255" s="203" t="s">
        <v>619</v>
      </c>
      <c r="C255" s="204"/>
      <c r="D255" s="205">
        <f>F255*D254</f>
        <v>0.5291313559322034</v>
      </c>
      <c r="E255" s="102" t="s">
        <v>623</v>
      </c>
      <c r="F255" s="98">
        <v>0.9</v>
      </c>
      <c r="G255" s="130">
        <v>0.3287669491525424</v>
      </c>
      <c r="H255" s="75">
        <f t="shared" si="17"/>
        <v>3.2876694915254241E-3</v>
      </c>
      <c r="K255" s="231"/>
      <c r="L255" s="225"/>
      <c r="M255" s="239">
        <v>0.56440677966101693</v>
      </c>
    </row>
    <row r="256" spans="1:13" s="154" customFormat="1" ht="26.25" customHeight="1" outlineLevel="4" x14ac:dyDescent="0.4">
      <c r="A256" s="161" t="s">
        <v>946</v>
      </c>
      <c r="B256" s="109" t="s">
        <v>804</v>
      </c>
      <c r="C256" s="149"/>
      <c r="D256" s="156">
        <f>I256*$D$255</f>
        <v>5.2913135593220341E-2</v>
      </c>
      <c r="E256" s="150"/>
      <c r="F256" s="151"/>
      <c r="G256" s="152"/>
      <c r="H256" s="153"/>
      <c r="I256" s="214">
        <v>0.1</v>
      </c>
      <c r="K256" s="232"/>
      <c r="L256" s="214"/>
      <c r="M256" s="240">
        <v>5.6440677966101693E-2</v>
      </c>
    </row>
    <row r="257" spans="1:13" s="154" customFormat="1" ht="26.25" customHeight="1" outlineLevel="4" x14ac:dyDescent="0.4">
      <c r="A257" s="161" t="s">
        <v>947</v>
      </c>
      <c r="B257" s="109" t="s">
        <v>805</v>
      </c>
      <c r="C257" s="149"/>
      <c r="D257" s="156">
        <f t="shared" ref="D257:D259" si="20">I257*$D$255</f>
        <v>0.10582627118644068</v>
      </c>
      <c r="E257" s="150"/>
      <c r="F257" s="151"/>
      <c r="G257" s="152"/>
      <c r="H257" s="153"/>
      <c r="I257" s="214">
        <v>0.2</v>
      </c>
      <c r="K257" s="232"/>
      <c r="L257" s="214"/>
      <c r="M257" s="240">
        <v>0.11288135593220339</v>
      </c>
    </row>
    <row r="258" spans="1:13" s="154" customFormat="1" ht="26.25" customHeight="1" outlineLevel="4" x14ac:dyDescent="0.4">
      <c r="A258" s="161" t="s">
        <v>948</v>
      </c>
      <c r="B258" s="109" t="s">
        <v>806</v>
      </c>
      <c r="C258" s="149"/>
      <c r="D258" s="156">
        <f t="shared" si="20"/>
        <v>0.21165254237288136</v>
      </c>
      <c r="E258" s="150"/>
      <c r="F258" s="151"/>
      <c r="G258" s="152"/>
      <c r="H258" s="153"/>
      <c r="I258" s="214">
        <v>0.4</v>
      </c>
      <c r="K258" s="232"/>
      <c r="L258" s="214"/>
      <c r="M258" s="240">
        <v>0.22576271186440677</v>
      </c>
    </row>
    <row r="259" spans="1:13" s="154" customFormat="1" ht="26.25" customHeight="1" outlineLevel="4" x14ac:dyDescent="0.4">
      <c r="A259" s="161" t="s">
        <v>949</v>
      </c>
      <c r="B259" s="109" t="s">
        <v>807</v>
      </c>
      <c r="C259" s="149"/>
      <c r="D259" s="156">
        <f t="shared" si="20"/>
        <v>0.158739406779661</v>
      </c>
      <c r="E259" s="150"/>
      <c r="F259" s="151"/>
      <c r="G259" s="152"/>
      <c r="H259" s="153"/>
      <c r="I259" s="214">
        <v>0.3</v>
      </c>
      <c r="K259" s="232"/>
      <c r="L259" s="214"/>
      <c r="M259" s="240">
        <v>0.16932203389830508</v>
      </c>
    </row>
    <row r="260" spans="1:13" ht="26.25" customHeight="1" outlineLevel="3" x14ac:dyDescent="0.4">
      <c r="A260" s="202" t="s">
        <v>945</v>
      </c>
      <c r="B260" s="203" t="s">
        <v>622</v>
      </c>
      <c r="C260" s="204"/>
      <c r="D260" s="205">
        <f>F260*D254</f>
        <v>5.8792372881355942E-2</v>
      </c>
      <c r="E260" s="102" t="s">
        <v>623</v>
      </c>
      <c r="F260" s="98">
        <v>0.1</v>
      </c>
      <c r="G260" s="130">
        <v>3.6529661016949155E-2</v>
      </c>
      <c r="H260" s="75">
        <f t="shared" si="17"/>
        <v>3.6529661016949157E-4</v>
      </c>
      <c r="K260" s="231"/>
      <c r="L260" s="225"/>
      <c r="M260" s="239">
        <v>6.2711864406779658E-2</v>
      </c>
    </row>
    <row r="261" spans="1:13" s="154" customFormat="1" ht="26.25" customHeight="1" outlineLevel="4" x14ac:dyDescent="0.4">
      <c r="A261" s="161" t="s">
        <v>950</v>
      </c>
      <c r="B261" s="109" t="s">
        <v>816</v>
      </c>
      <c r="C261" s="149"/>
      <c r="D261" s="156">
        <f>I261*$D$260</f>
        <v>5.8792372881355942E-3</v>
      </c>
      <c r="E261" s="150"/>
      <c r="F261" s="151"/>
      <c r="G261" s="152"/>
      <c r="H261" s="153"/>
      <c r="I261" s="214">
        <v>0.1</v>
      </c>
      <c r="K261" s="232"/>
      <c r="L261" s="214"/>
      <c r="M261" s="240">
        <v>6.2711864406779661E-3</v>
      </c>
    </row>
    <row r="262" spans="1:13" s="154" customFormat="1" ht="26.25" customHeight="1" outlineLevel="4" x14ac:dyDescent="0.4">
      <c r="A262" s="161" t="s">
        <v>951</v>
      </c>
      <c r="B262" s="109" t="s">
        <v>817</v>
      </c>
      <c r="C262" s="149"/>
      <c r="D262" s="156">
        <f t="shared" ref="D262:D264" si="21">I262*$D$260</f>
        <v>1.1758474576271188E-2</v>
      </c>
      <c r="E262" s="150"/>
      <c r="F262" s="151"/>
      <c r="G262" s="152"/>
      <c r="H262" s="153"/>
      <c r="I262" s="214">
        <v>0.2</v>
      </c>
      <c r="K262" s="232"/>
      <c r="L262" s="214"/>
      <c r="M262" s="240">
        <v>1.2542372881355932E-2</v>
      </c>
    </row>
    <row r="263" spans="1:13" s="154" customFormat="1" ht="26.25" customHeight="1" outlineLevel="4" x14ac:dyDescent="0.4">
      <c r="A263" s="161" t="s">
        <v>952</v>
      </c>
      <c r="B263" s="109" t="s">
        <v>818</v>
      </c>
      <c r="C263" s="149"/>
      <c r="D263" s="156">
        <f t="shared" si="21"/>
        <v>2.3516949152542377E-2</v>
      </c>
      <c r="E263" s="150"/>
      <c r="F263" s="151"/>
      <c r="G263" s="152"/>
      <c r="H263" s="153"/>
      <c r="I263" s="214">
        <v>0.4</v>
      </c>
      <c r="K263" s="232"/>
      <c r="L263" s="214"/>
      <c r="M263" s="240">
        <v>2.5084745762711864E-2</v>
      </c>
    </row>
    <row r="264" spans="1:13" s="154" customFormat="1" ht="26.25" customHeight="1" outlineLevel="4" x14ac:dyDescent="0.4">
      <c r="A264" s="161" t="s">
        <v>953</v>
      </c>
      <c r="B264" s="109" t="s">
        <v>819</v>
      </c>
      <c r="C264" s="149"/>
      <c r="D264" s="156">
        <f t="shared" si="21"/>
        <v>1.7637711864406783E-2</v>
      </c>
      <c r="E264" s="150"/>
      <c r="F264" s="151"/>
      <c r="G264" s="152"/>
      <c r="H264" s="153"/>
      <c r="I264" s="214">
        <v>0.3</v>
      </c>
      <c r="K264" s="232"/>
      <c r="L264" s="214"/>
      <c r="M264" s="240">
        <v>1.8813559322033897E-2</v>
      </c>
    </row>
    <row r="265" spans="1:13" ht="26.25" customHeight="1" outlineLevel="2" x14ac:dyDescent="0.4">
      <c r="A265" s="95" t="s">
        <v>420</v>
      </c>
      <c r="B265" s="96" t="s">
        <v>421</v>
      </c>
      <c r="C265" s="97">
        <v>0.05</v>
      </c>
      <c r="D265" s="201">
        <f t="shared" ref="D265:D284" si="22">F265*$D$237</f>
        <v>7.9449152542372892E-2</v>
      </c>
      <c r="E265" s="102" t="s">
        <v>623</v>
      </c>
      <c r="F265" s="98">
        <f>C265/$C$237</f>
        <v>1.0593220338983052E-2</v>
      </c>
      <c r="G265" s="130">
        <v>4.9364406779661023E-2</v>
      </c>
      <c r="H265" s="75">
        <f t="shared" si="17"/>
        <v>4.9364406779661024E-4</v>
      </c>
      <c r="K265" s="231"/>
      <c r="L265" s="225"/>
      <c r="M265" s="239">
        <v>8.4745762711864417E-2</v>
      </c>
    </row>
    <row r="266" spans="1:13" ht="26.25" customHeight="1" outlineLevel="2" x14ac:dyDescent="0.4">
      <c r="A266" s="95" t="s">
        <v>422</v>
      </c>
      <c r="B266" s="96" t="s">
        <v>378</v>
      </c>
      <c r="C266" s="97">
        <v>0.05</v>
      </c>
      <c r="D266" s="201">
        <f t="shared" si="22"/>
        <v>7.9449152542372892E-2</v>
      </c>
      <c r="E266" s="102" t="s">
        <v>623</v>
      </c>
      <c r="F266" s="98">
        <f>C266/$C$237</f>
        <v>1.0593220338983052E-2</v>
      </c>
      <c r="G266" s="130">
        <v>4.9364406779661023E-2</v>
      </c>
      <c r="H266" s="75">
        <f t="shared" si="17"/>
        <v>4.9364406779661024E-4</v>
      </c>
      <c r="K266" s="231"/>
      <c r="L266" s="225"/>
      <c r="M266" s="239">
        <v>8.4745762711864417E-2</v>
      </c>
    </row>
    <row r="267" spans="1:13" ht="26.25" customHeight="1" outlineLevel="2" x14ac:dyDescent="0.4">
      <c r="A267" s="95" t="s">
        <v>423</v>
      </c>
      <c r="B267" s="96" t="s">
        <v>424</v>
      </c>
      <c r="C267" s="97">
        <v>0.23</v>
      </c>
      <c r="D267" s="201">
        <f t="shared" si="22"/>
        <v>0.36546610169491528</v>
      </c>
      <c r="E267" s="102" t="s">
        <v>623</v>
      </c>
      <c r="F267" s="98">
        <f>C267/$C$237</f>
        <v>4.8728813559322036E-2</v>
      </c>
      <c r="G267" s="130">
        <v>0.22707627118644069</v>
      </c>
      <c r="H267" s="75">
        <f t="shared" si="17"/>
        <v>2.2707627118644068E-3</v>
      </c>
      <c r="K267" s="231"/>
      <c r="L267" s="225"/>
      <c r="M267" s="239">
        <v>0.38983050847457629</v>
      </c>
    </row>
    <row r="268" spans="1:13" ht="26.25" customHeight="1" outlineLevel="2" x14ac:dyDescent="0.4">
      <c r="A268" s="95" t="s">
        <v>425</v>
      </c>
      <c r="B268" s="96" t="s">
        <v>426</v>
      </c>
      <c r="C268" s="97">
        <v>0.37</v>
      </c>
      <c r="D268" s="201">
        <f t="shared" si="22"/>
        <v>0.58792372881355937</v>
      </c>
      <c r="E268" s="102" t="s">
        <v>623</v>
      </c>
      <c r="F268" s="98">
        <f>C268/$C$237</f>
        <v>7.8389830508474576E-2</v>
      </c>
      <c r="G268" s="130">
        <v>0.36529661016949155</v>
      </c>
      <c r="H268" s="75">
        <f t="shared" si="17"/>
        <v>3.6529661016949156E-3</v>
      </c>
      <c r="K268" s="231"/>
      <c r="L268" s="225"/>
      <c r="M268" s="239">
        <v>0.6271186440677966</v>
      </c>
    </row>
    <row r="269" spans="1:13" ht="26.25" customHeight="1" outlineLevel="2" x14ac:dyDescent="0.4">
      <c r="A269" s="95" t="s">
        <v>427</v>
      </c>
      <c r="B269" s="96" t="s">
        <v>428</v>
      </c>
      <c r="C269" s="97">
        <v>0.35</v>
      </c>
      <c r="D269" s="201">
        <f t="shared" si="22"/>
        <v>0.55614406779661019</v>
      </c>
      <c r="E269" s="93"/>
      <c r="F269" s="98">
        <f>C269/$C$237</f>
        <v>7.4152542372881353E-2</v>
      </c>
      <c r="G269" s="130">
        <v>0.3455508474576271</v>
      </c>
      <c r="H269" s="75">
        <f t="shared" si="17"/>
        <v>3.455508474576271E-3</v>
      </c>
      <c r="K269" s="231"/>
      <c r="L269" s="225"/>
      <c r="M269" s="239">
        <v>0.59322033898305082</v>
      </c>
    </row>
    <row r="270" spans="1:13" ht="26.25" customHeight="1" outlineLevel="2" x14ac:dyDescent="0.4">
      <c r="A270" s="95" t="s">
        <v>429</v>
      </c>
      <c r="B270" s="96" t="s">
        <v>430</v>
      </c>
      <c r="C270" s="97">
        <v>0.61</v>
      </c>
      <c r="D270" s="201">
        <f t="shared" si="22"/>
        <v>0.81900000000000006</v>
      </c>
      <c r="E270" s="93"/>
      <c r="F270" s="98">
        <v>0.10920000000000001</v>
      </c>
      <c r="G270" s="130">
        <v>0.60224576271186447</v>
      </c>
      <c r="H270" s="75">
        <f t="shared" si="17"/>
        <v>6.0224576271186445E-3</v>
      </c>
      <c r="K270" s="231"/>
      <c r="L270" s="225"/>
      <c r="M270" s="239">
        <v>0.87360000000000004</v>
      </c>
    </row>
    <row r="271" spans="1:13" ht="26.25" customHeight="1" outlineLevel="2" x14ac:dyDescent="0.4">
      <c r="A271" s="95" t="s">
        <v>431</v>
      </c>
      <c r="B271" s="96" t="s">
        <v>386</v>
      </c>
      <c r="C271" s="97">
        <v>0.37</v>
      </c>
      <c r="D271" s="201">
        <f>F271*$D$237</f>
        <v>0.58792372881355937</v>
      </c>
      <c r="E271" s="93"/>
      <c r="F271" s="98">
        <f>C271/$C$237</f>
        <v>7.8389830508474576E-2</v>
      </c>
      <c r="G271" s="130">
        <v>0.36529661016949155</v>
      </c>
      <c r="H271" s="75">
        <f t="shared" si="17"/>
        <v>3.6529661016949156E-3</v>
      </c>
      <c r="K271" s="231"/>
      <c r="L271" s="225"/>
      <c r="M271" s="239">
        <v>0.6271186440677966</v>
      </c>
    </row>
    <row r="272" spans="1:13" ht="26.25" customHeight="1" outlineLevel="2" x14ac:dyDescent="0.4">
      <c r="A272" s="95" t="s">
        <v>432</v>
      </c>
      <c r="B272" s="96" t="s">
        <v>390</v>
      </c>
      <c r="C272" s="97">
        <v>0.19</v>
      </c>
      <c r="D272" s="201">
        <f t="shared" si="22"/>
        <v>0.15225</v>
      </c>
      <c r="E272" s="93"/>
      <c r="F272" s="98">
        <v>2.0299999999999999E-2</v>
      </c>
      <c r="G272" s="130">
        <v>9.4598000000000002E-2</v>
      </c>
      <c r="H272" s="75">
        <f t="shared" si="17"/>
        <v>9.4598000000000002E-4</v>
      </c>
      <c r="K272" s="231"/>
      <c r="L272" s="225"/>
      <c r="M272" s="239">
        <v>0.16239999999999999</v>
      </c>
    </row>
    <row r="273" spans="1:13" ht="26.25" customHeight="1" outlineLevel="2" x14ac:dyDescent="0.4">
      <c r="A273" s="95" t="s">
        <v>433</v>
      </c>
      <c r="B273" s="96" t="s">
        <v>434</v>
      </c>
      <c r="C273" s="97">
        <v>0.23</v>
      </c>
      <c r="D273" s="201">
        <f t="shared" si="22"/>
        <v>0.21525</v>
      </c>
      <c r="E273" s="93"/>
      <c r="F273" s="98">
        <v>2.87E-2</v>
      </c>
      <c r="G273" s="130">
        <v>0.133742</v>
      </c>
      <c r="H273" s="75">
        <f t="shared" si="17"/>
        <v>1.33742E-3</v>
      </c>
      <c r="K273" s="231"/>
      <c r="L273" s="225"/>
      <c r="M273" s="239">
        <v>0.2296</v>
      </c>
    </row>
    <row r="274" spans="1:13" outlineLevel="2" x14ac:dyDescent="0.4">
      <c r="A274" s="95" t="s">
        <v>435</v>
      </c>
      <c r="B274" s="96" t="s">
        <v>436</v>
      </c>
      <c r="C274" s="97">
        <v>0.19</v>
      </c>
      <c r="D274" s="201">
        <f t="shared" si="22"/>
        <v>7.7249999999999999E-2</v>
      </c>
      <c r="E274" s="93"/>
      <c r="F274" s="98">
        <v>1.03E-2</v>
      </c>
      <c r="G274" s="130">
        <v>9.4598000000000002E-2</v>
      </c>
      <c r="H274" s="75">
        <f t="shared" si="17"/>
        <v>9.4598000000000002E-4</v>
      </c>
      <c r="K274" s="231"/>
      <c r="L274" s="225"/>
      <c r="M274" s="239">
        <v>8.2400000000000001E-2</v>
      </c>
    </row>
    <row r="275" spans="1:13" ht="26.25" customHeight="1" outlineLevel="2" x14ac:dyDescent="0.4">
      <c r="A275" s="95" t="s">
        <v>437</v>
      </c>
      <c r="B275" s="96" t="s">
        <v>438</v>
      </c>
      <c r="C275" s="97">
        <v>0.14000000000000001</v>
      </c>
      <c r="D275" s="201">
        <f t="shared" si="22"/>
        <v>0.22245762711864409</v>
      </c>
      <c r="E275" s="93"/>
      <c r="F275" s="98">
        <f t="shared" ref="F275:F284" si="23">C275/$C$237</f>
        <v>2.9661016949152547E-2</v>
      </c>
      <c r="G275" s="130">
        <v>0.13822033898305086</v>
      </c>
      <c r="H275" s="75">
        <f t="shared" si="17"/>
        <v>1.3822033898305086E-3</v>
      </c>
      <c r="K275" s="231"/>
      <c r="L275" s="225"/>
      <c r="M275" s="239">
        <v>0.23728813559322037</v>
      </c>
    </row>
    <row r="276" spans="1:13" ht="26.25" customHeight="1" outlineLevel="2" x14ac:dyDescent="0.4">
      <c r="A276" s="95" t="s">
        <v>439</v>
      </c>
      <c r="B276" s="96" t="s">
        <v>440</v>
      </c>
      <c r="C276" s="97">
        <v>0.05</v>
      </c>
      <c r="D276" s="201">
        <f t="shared" si="22"/>
        <v>7.9449152542372892E-2</v>
      </c>
      <c r="E276" s="93"/>
      <c r="F276" s="98">
        <f t="shared" si="23"/>
        <v>1.0593220338983052E-2</v>
      </c>
      <c r="G276" s="130">
        <v>4.9364406779661023E-2</v>
      </c>
      <c r="H276" s="75">
        <f t="shared" si="17"/>
        <v>4.9364406779661024E-4</v>
      </c>
      <c r="K276" s="231"/>
      <c r="L276" s="225"/>
      <c r="M276" s="239">
        <v>8.4745762711864417E-2</v>
      </c>
    </row>
    <row r="277" spans="1:13" ht="26.25" customHeight="1" outlineLevel="2" x14ac:dyDescent="0.4">
      <c r="A277" s="95" t="s">
        <v>441</v>
      </c>
      <c r="B277" s="96" t="s">
        <v>442</v>
      </c>
      <c r="C277" s="97">
        <v>0.05</v>
      </c>
      <c r="D277" s="201">
        <f t="shared" si="22"/>
        <v>7.9449152542372892E-2</v>
      </c>
      <c r="E277" s="93"/>
      <c r="F277" s="98">
        <f t="shared" si="23"/>
        <v>1.0593220338983052E-2</v>
      </c>
      <c r="G277" s="130">
        <v>4.9364406779661023E-2</v>
      </c>
      <c r="H277" s="75">
        <f t="shared" si="17"/>
        <v>4.9364406779661024E-4</v>
      </c>
      <c r="K277" s="231"/>
      <c r="L277" s="225"/>
      <c r="M277" s="239">
        <v>8.4745762711864417E-2</v>
      </c>
    </row>
    <row r="278" spans="1:13" ht="26.25" customHeight="1" outlineLevel="2" x14ac:dyDescent="0.4">
      <c r="A278" s="95" t="s">
        <v>443</v>
      </c>
      <c r="B278" s="96" t="s">
        <v>402</v>
      </c>
      <c r="C278" s="97">
        <v>0.05</v>
      </c>
      <c r="D278" s="201">
        <f t="shared" si="22"/>
        <v>7.9449152542372892E-2</v>
      </c>
      <c r="E278" s="93"/>
      <c r="F278" s="98">
        <f t="shared" si="23"/>
        <v>1.0593220338983052E-2</v>
      </c>
      <c r="G278" s="130">
        <v>4.9364406779661023E-2</v>
      </c>
      <c r="H278" s="75">
        <f t="shared" si="17"/>
        <v>4.9364406779661024E-4</v>
      </c>
      <c r="K278" s="231"/>
      <c r="L278" s="225"/>
      <c r="M278" s="239">
        <v>8.4745762711864417E-2</v>
      </c>
    </row>
    <row r="279" spans="1:13" ht="26.25" customHeight="1" outlineLevel="2" x14ac:dyDescent="0.4">
      <c r="A279" s="95" t="s">
        <v>444</v>
      </c>
      <c r="B279" s="96" t="s">
        <v>404</v>
      </c>
      <c r="C279" s="97">
        <v>0.05</v>
      </c>
      <c r="D279" s="201">
        <f t="shared" si="22"/>
        <v>7.9449152542372892E-2</v>
      </c>
      <c r="E279" s="93"/>
      <c r="F279" s="98">
        <f t="shared" si="23"/>
        <v>1.0593220338983052E-2</v>
      </c>
      <c r="G279" s="130">
        <v>4.9364406779661023E-2</v>
      </c>
      <c r="H279" s="75">
        <f t="shared" si="17"/>
        <v>4.9364406779661024E-4</v>
      </c>
      <c r="K279" s="231"/>
      <c r="L279" s="225"/>
      <c r="M279" s="239">
        <v>8.4745762711864417E-2</v>
      </c>
    </row>
    <row r="280" spans="1:13" ht="26.25" customHeight="1" outlineLevel="2" x14ac:dyDescent="0.4">
      <c r="A280" s="95" t="s">
        <v>445</v>
      </c>
      <c r="B280" s="96" t="s">
        <v>446</v>
      </c>
      <c r="C280" s="97">
        <v>0.05</v>
      </c>
      <c r="D280" s="201">
        <f t="shared" si="22"/>
        <v>7.9449152542372892E-2</v>
      </c>
      <c r="E280" s="93"/>
      <c r="F280" s="98">
        <f t="shared" si="23"/>
        <v>1.0593220338983052E-2</v>
      </c>
      <c r="G280" s="130">
        <v>4.9364406779661023E-2</v>
      </c>
      <c r="H280" s="75">
        <f t="shared" si="17"/>
        <v>4.9364406779661024E-4</v>
      </c>
      <c r="K280" s="231"/>
      <c r="L280" s="225"/>
      <c r="M280" s="239">
        <v>8.4745762711864417E-2</v>
      </c>
    </row>
    <row r="281" spans="1:13" ht="26.25" customHeight="1" outlineLevel="2" x14ac:dyDescent="0.4">
      <c r="A281" s="95" t="s">
        <v>447</v>
      </c>
      <c r="B281" s="96" t="s">
        <v>408</v>
      </c>
      <c r="C281" s="97">
        <v>0.05</v>
      </c>
      <c r="D281" s="201">
        <f t="shared" si="22"/>
        <v>7.9449152542372892E-2</v>
      </c>
      <c r="E281" s="93"/>
      <c r="F281" s="98">
        <f t="shared" si="23"/>
        <v>1.0593220338983052E-2</v>
      </c>
      <c r="G281" s="130">
        <v>4.9364406779661023E-2</v>
      </c>
      <c r="H281" s="75">
        <f t="shared" si="17"/>
        <v>4.9364406779661024E-4</v>
      </c>
      <c r="K281" s="231"/>
      <c r="L281" s="225"/>
      <c r="M281" s="239">
        <v>8.4745762711864417E-2</v>
      </c>
    </row>
    <row r="282" spans="1:13" ht="26.25" customHeight="1" outlineLevel="2" x14ac:dyDescent="0.4">
      <c r="A282" s="95" t="s">
        <v>448</v>
      </c>
      <c r="B282" s="96" t="s">
        <v>410</v>
      </c>
      <c r="C282" s="97">
        <v>0.05</v>
      </c>
      <c r="D282" s="201">
        <f t="shared" si="22"/>
        <v>7.9449152542372892E-2</v>
      </c>
      <c r="E282" s="93"/>
      <c r="F282" s="98">
        <f t="shared" si="23"/>
        <v>1.0593220338983052E-2</v>
      </c>
      <c r="G282" s="130">
        <v>4.9364406779661023E-2</v>
      </c>
      <c r="H282" s="75">
        <f t="shared" si="17"/>
        <v>4.9364406779661024E-4</v>
      </c>
      <c r="K282" s="231"/>
      <c r="L282" s="225"/>
      <c r="M282" s="239">
        <v>8.4745762711864417E-2</v>
      </c>
    </row>
    <row r="283" spans="1:13" ht="26.25" customHeight="1" outlineLevel="2" x14ac:dyDescent="0.4">
      <c r="A283" s="95" t="s">
        <v>449</v>
      </c>
      <c r="B283" s="96" t="s">
        <v>450</v>
      </c>
      <c r="C283" s="97">
        <v>0.05</v>
      </c>
      <c r="D283" s="201">
        <f t="shared" si="22"/>
        <v>7.9449152542372892E-2</v>
      </c>
      <c r="E283" s="93"/>
      <c r="F283" s="98">
        <f t="shared" si="23"/>
        <v>1.0593220338983052E-2</v>
      </c>
      <c r="G283" s="130">
        <v>4.9364406779661023E-2</v>
      </c>
      <c r="H283" s="75">
        <f t="shared" si="17"/>
        <v>4.9364406779661024E-4</v>
      </c>
      <c r="K283" s="231"/>
      <c r="L283" s="225"/>
      <c r="M283" s="239">
        <v>8.4745762711864417E-2</v>
      </c>
    </row>
    <row r="284" spans="1:13" ht="26.25" customHeight="1" outlineLevel="2" x14ac:dyDescent="0.4">
      <c r="A284" s="95" t="s">
        <v>451</v>
      </c>
      <c r="B284" s="96" t="s">
        <v>452</v>
      </c>
      <c r="C284" s="97">
        <v>0.05</v>
      </c>
      <c r="D284" s="201">
        <f t="shared" si="22"/>
        <v>7.9449152542372892E-2</v>
      </c>
      <c r="E284" s="93"/>
      <c r="F284" s="98">
        <f t="shared" si="23"/>
        <v>1.0593220338983052E-2</v>
      </c>
      <c r="G284" s="130">
        <v>4.9364406779661023E-2</v>
      </c>
      <c r="H284" s="75">
        <f t="shared" si="17"/>
        <v>4.9364406779661024E-4</v>
      </c>
      <c r="K284" s="231"/>
      <c r="L284" s="225"/>
      <c r="M284" s="239">
        <v>8.4745762711864417E-2</v>
      </c>
    </row>
    <row r="285" spans="1:13" ht="29.25" customHeight="1" outlineLevel="1" x14ac:dyDescent="0.4">
      <c r="A285" s="90">
        <v>2.2999999999999998</v>
      </c>
      <c r="B285" s="91" t="s">
        <v>453</v>
      </c>
      <c r="C285" s="92">
        <v>2.3199999999999998</v>
      </c>
      <c r="D285" s="100">
        <v>4</v>
      </c>
      <c r="E285" s="100"/>
      <c r="F285" s="98">
        <f>C285/$C$183</f>
        <v>2.9743589743589743E-2</v>
      </c>
      <c r="G285" s="130">
        <v>5</v>
      </c>
      <c r="H285" s="75">
        <f t="shared" si="17"/>
        <v>0.05</v>
      </c>
      <c r="K285" s="231">
        <f>D285/$D$183</f>
        <v>4.8192771084337352E-2</v>
      </c>
      <c r="L285" s="225">
        <v>0.05</v>
      </c>
      <c r="M285" s="239">
        <v>4.4000000000000004</v>
      </c>
    </row>
    <row r="286" spans="1:13" outlineLevel="2" x14ac:dyDescent="0.4">
      <c r="A286" s="198" t="s">
        <v>454</v>
      </c>
      <c r="B286" s="199" t="s">
        <v>417</v>
      </c>
      <c r="C286" s="200">
        <v>0.59</v>
      </c>
      <c r="D286" s="201">
        <f>F286*$D$285</f>
        <v>1.452</v>
      </c>
      <c r="E286" s="93"/>
      <c r="F286" s="98">
        <v>0.36299999999999999</v>
      </c>
      <c r="G286" s="130">
        <v>0.74235000000000007</v>
      </c>
      <c r="H286" s="75">
        <f t="shared" si="17"/>
        <v>7.4235000000000004E-3</v>
      </c>
      <c r="K286" s="231"/>
      <c r="L286" s="225"/>
      <c r="M286" s="239">
        <v>1.5972000000000002</v>
      </c>
    </row>
    <row r="287" spans="1:13" outlineLevel="3" x14ac:dyDescent="0.4">
      <c r="A287" s="202" t="s">
        <v>954</v>
      </c>
      <c r="B287" s="203" t="s">
        <v>619</v>
      </c>
      <c r="C287" s="204"/>
      <c r="D287" s="205">
        <f>F287*D286</f>
        <v>0.87119999999999997</v>
      </c>
      <c r="E287" s="102" t="s">
        <v>623</v>
      </c>
      <c r="F287" s="98">
        <v>0.6</v>
      </c>
      <c r="G287" s="130">
        <v>0.44541000000000003</v>
      </c>
      <c r="H287" s="75">
        <f t="shared" si="17"/>
        <v>4.4540999999999999E-3</v>
      </c>
      <c r="K287" s="231"/>
      <c r="L287" s="225"/>
      <c r="M287" s="239">
        <v>0.95832000000000006</v>
      </c>
    </row>
    <row r="288" spans="1:13" s="154" customFormat="1" ht="26.25" customHeight="1" outlineLevel="5" x14ac:dyDescent="0.4">
      <c r="A288" s="161" t="s">
        <v>959</v>
      </c>
      <c r="B288" s="109" t="s">
        <v>804</v>
      </c>
      <c r="C288" s="149"/>
      <c r="D288" s="156">
        <f>I288*D287</f>
        <v>8.7120000000000003E-2</v>
      </c>
      <c r="E288" s="150"/>
      <c r="F288" s="151"/>
      <c r="G288" s="152"/>
      <c r="H288" s="153"/>
      <c r="I288" s="214">
        <v>0.1</v>
      </c>
      <c r="K288" s="232"/>
      <c r="L288" s="214"/>
      <c r="M288" s="240">
        <v>9.5832000000000014E-2</v>
      </c>
    </row>
    <row r="289" spans="1:13" s="154" customFormat="1" ht="26.25" customHeight="1" outlineLevel="5" x14ac:dyDescent="0.4">
      <c r="A289" s="161" t="s">
        <v>960</v>
      </c>
      <c r="B289" s="109" t="s">
        <v>805</v>
      </c>
      <c r="C289" s="149"/>
      <c r="D289" s="156">
        <f t="shared" ref="D289:D291" si="24">I289*D288</f>
        <v>1.7424000000000002E-2</v>
      </c>
      <c r="E289" s="150"/>
      <c r="F289" s="151"/>
      <c r="G289" s="152"/>
      <c r="H289" s="153"/>
      <c r="I289" s="214">
        <v>0.2</v>
      </c>
      <c r="K289" s="232"/>
      <c r="L289" s="214"/>
      <c r="M289" s="240">
        <v>1.9166400000000004E-2</v>
      </c>
    </row>
    <row r="290" spans="1:13" s="154" customFormat="1" ht="26.25" customHeight="1" outlineLevel="5" x14ac:dyDescent="0.4">
      <c r="A290" s="161" t="s">
        <v>961</v>
      </c>
      <c r="B290" s="109" t="s">
        <v>806</v>
      </c>
      <c r="C290" s="149"/>
      <c r="D290" s="156">
        <f t="shared" si="24"/>
        <v>6.9696000000000011E-3</v>
      </c>
      <c r="E290" s="150"/>
      <c r="F290" s="151"/>
      <c r="G290" s="152"/>
      <c r="H290" s="153"/>
      <c r="I290" s="214">
        <v>0.4</v>
      </c>
      <c r="K290" s="232"/>
      <c r="L290" s="214"/>
      <c r="M290" s="240">
        <v>7.6665600000000019E-3</v>
      </c>
    </row>
    <row r="291" spans="1:13" s="154" customFormat="1" ht="26.25" customHeight="1" outlineLevel="5" x14ac:dyDescent="0.4">
      <c r="A291" s="161" t="s">
        <v>962</v>
      </c>
      <c r="B291" s="109" t="s">
        <v>807</v>
      </c>
      <c r="C291" s="149"/>
      <c r="D291" s="156">
        <f t="shared" si="24"/>
        <v>2.0908800000000003E-3</v>
      </c>
      <c r="E291" s="150"/>
      <c r="F291" s="151"/>
      <c r="G291" s="152"/>
      <c r="H291" s="153"/>
      <c r="I291" s="214">
        <v>0.3</v>
      </c>
      <c r="K291" s="232"/>
      <c r="L291" s="214"/>
      <c r="M291" s="240">
        <v>2.2999680000000003E-3</v>
      </c>
    </row>
    <row r="292" spans="1:13" outlineLevel="3" x14ac:dyDescent="0.4">
      <c r="A292" s="202" t="s">
        <v>955</v>
      </c>
      <c r="B292" s="203" t="s">
        <v>620</v>
      </c>
      <c r="C292" s="204"/>
      <c r="D292" s="205">
        <f>F292*D286</f>
        <v>0.43559999999999999</v>
      </c>
      <c r="E292" s="102" t="s">
        <v>623</v>
      </c>
      <c r="F292" s="98">
        <v>0.3</v>
      </c>
      <c r="G292" s="130">
        <v>0.22270500000000001</v>
      </c>
      <c r="H292" s="75">
        <f t="shared" si="17"/>
        <v>2.2270499999999999E-3</v>
      </c>
      <c r="K292" s="231"/>
      <c r="L292" s="225"/>
      <c r="M292" s="239">
        <v>0.47916000000000003</v>
      </c>
    </row>
    <row r="293" spans="1:13" s="154" customFormat="1" ht="26.25" customHeight="1" outlineLevel="5" x14ac:dyDescent="0.4">
      <c r="A293" s="161" t="s">
        <v>963</v>
      </c>
      <c r="B293" s="109" t="s">
        <v>808</v>
      </c>
      <c r="C293" s="149"/>
      <c r="D293" s="156">
        <f>I293*$D$292</f>
        <v>4.3560000000000001E-2</v>
      </c>
      <c r="E293" s="150"/>
      <c r="F293" s="151"/>
      <c r="G293" s="152"/>
      <c r="H293" s="153"/>
      <c r="I293" s="214">
        <v>0.1</v>
      </c>
      <c r="K293" s="232"/>
      <c r="L293" s="214"/>
      <c r="M293" s="240">
        <v>4.7916000000000007E-2</v>
      </c>
    </row>
    <row r="294" spans="1:13" s="154" customFormat="1" ht="26.25" customHeight="1" outlineLevel="5" x14ac:dyDescent="0.4">
      <c r="A294" s="161" t="s">
        <v>964</v>
      </c>
      <c r="B294" s="109" t="s">
        <v>809</v>
      </c>
      <c r="C294" s="149"/>
      <c r="D294" s="156">
        <f t="shared" ref="D294:D296" si="25">I294*$D$292</f>
        <v>8.7120000000000003E-2</v>
      </c>
      <c r="E294" s="150"/>
      <c r="F294" s="151"/>
      <c r="G294" s="152"/>
      <c r="H294" s="153"/>
      <c r="I294" s="214">
        <v>0.2</v>
      </c>
      <c r="K294" s="232"/>
      <c r="L294" s="214"/>
      <c r="M294" s="240">
        <v>9.5832000000000014E-2</v>
      </c>
    </row>
    <row r="295" spans="1:13" s="154" customFormat="1" ht="26.25" customHeight="1" outlineLevel="5" x14ac:dyDescent="0.4">
      <c r="A295" s="161" t="s">
        <v>965</v>
      </c>
      <c r="B295" s="109" t="s">
        <v>810</v>
      </c>
      <c r="C295" s="149"/>
      <c r="D295" s="156">
        <f t="shared" si="25"/>
        <v>0.17424000000000001</v>
      </c>
      <c r="E295" s="150"/>
      <c r="F295" s="151"/>
      <c r="G295" s="152"/>
      <c r="H295" s="153"/>
      <c r="I295" s="214">
        <v>0.4</v>
      </c>
      <c r="K295" s="232"/>
      <c r="L295" s="214"/>
      <c r="M295" s="240">
        <v>0.19166400000000003</v>
      </c>
    </row>
    <row r="296" spans="1:13" s="154" customFormat="1" ht="26.25" customHeight="1" outlineLevel="5" x14ac:dyDescent="0.4">
      <c r="A296" s="161" t="s">
        <v>966</v>
      </c>
      <c r="B296" s="109" t="s">
        <v>811</v>
      </c>
      <c r="C296" s="149"/>
      <c r="D296" s="156">
        <f t="shared" si="25"/>
        <v>0.13067999999999999</v>
      </c>
      <c r="E296" s="150"/>
      <c r="F296" s="151"/>
      <c r="G296" s="152"/>
      <c r="H296" s="153"/>
      <c r="I296" s="214">
        <v>0.3</v>
      </c>
      <c r="K296" s="232"/>
      <c r="L296" s="214"/>
      <c r="M296" s="240">
        <v>0.14374800000000001</v>
      </c>
    </row>
    <row r="297" spans="1:13" outlineLevel="3" x14ac:dyDescent="0.4">
      <c r="A297" s="202" t="s">
        <v>956</v>
      </c>
      <c r="B297" s="203" t="s">
        <v>621</v>
      </c>
      <c r="C297" s="204"/>
      <c r="D297" s="205">
        <f>F297*D286</f>
        <v>0.1452</v>
      </c>
      <c r="E297" s="102" t="s">
        <v>623</v>
      </c>
      <c r="F297" s="98">
        <v>0.1</v>
      </c>
      <c r="G297" s="130">
        <v>7.4235000000000009E-2</v>
      </c>
      <c r="H297" s="75">
        <f t="shared" si="17"/>
        <v>7.4235000000000013E-4</v>
      </c>
      <c r="K297" s="231"/>
      <c r="L297" s="225"/>
      <c r="M297" s="239">
        <v>0.15972000000000003</v>
      </c>
    </row>
    <row r="298" spans="1:13" s="154" customFormat="1" ht="26.25" customHeight="1" outlineLevel="5" x14ac:dyDescent="0.4">
      <c r="A298" s="161" t="s">
        <v>967</v>
      </c>
      <c r="B298" s="109" t="s">
        <v>812</v>
      </c>
      <c r="C298" s="149"/>
      <c r="D298" s="156">
        <f>I298*$D$297</f>
        <v>1.452E-2</v>
      </c>
      <c r="E298" s="150"/>
      <c r="F298" s="151"/>
      <c r="G298" s="152"/>
      <c r="H298" s="153"/>
      <c r="I298" s="214">
        <v>0.1</v>
      </c>
      <c r="K298" s="232"/>
      <c r="L298" s="214"/>
      <c r="M298" s="240">
        <v>1.5972000000000004E-2</v>
      </c>
    </row>
    <row r="299" spans="1:13" s="154" customFormat="1" ht="26.25" customHeight="1" outlineLevel="5" x14ac:dyDescent="0.4">
      <c r="A299" s="161" t="s">
        <v>968</v>
      </c>
      <c r="B299" s="109" t="s">
        <v>813</v>
      </c>
      <c r="C299" s="149"/>
      <c r="D299" s="156">
        <f t="shared" ref="D299:D301" si="26">I299*$D$297</f>
        <v>2.904E-2</v>
      </c>
      <c r="E299" s="150"/>
      <c r="F299" s="151"/>
      <c r="G299" s="152"/>
      <c r="H299" s="153"/>
      <c r="I299" s="214">
        <v>0.2</v>
      </c>
      <c r="K299" s="232"/>
      <c r="L299" s="214"/>
      <c r="M299" s="240">
        <v>3.1944000000000007E-2</v>
      </c>
    </row>
    <row r="300" spans="1:13" s="154" customFormat="1" ht="26.25" customHeight="1" outlineLevel="5" x14ac:dyDescent="0.4">
      <c r="A300" s="161" t="s">
        <v>969</v>
      </c>
      <c r="B300" s="109" t="s">
        <v>814</v>
      </c>
      <c r="C300" s="149"/>
      <c r="D300" s="156">
        <f t="shared" si="26"/>
        <v>5.808E-2</v>
      </c>
      <c r="E300" s="150"/>
      <c r="F300" s="151"/>
      <c r="G300" s="152"/>
      <c r="H300" s="153"/>
      <c r="I300" s="214">
        <v>0.4</v>
      </c>
      <c r="K300" s="232"/>
      <c r="L300" s="214"/>
      <c r="M300" s="240">
        <v>6.3888000000000014E-2</v>
      </c>
    </row>
    <row r="301" spans="1:13" s="154" customFormat="1" ht="26.25" customHeight="1" outlineLevel="5" x14ac:dyDescent="0.4">
      <c r="A301" s="161" t="s">
        <v>970</v>
      </c>
      <c r="B301" s="109" t="s">
        <v>815</v>
      </c>
      <c r="C301" s="149"/>
      <c r="D301" s="156">
        <f t="shared" si="26"/>
        <v>4.3559999999999995E-2</v>
      </c>
      <c r="E301" s="150"/>
      <c r="F301" s="151"/>
      <c r="G301" s="152"/>
      <c r="H301" s="153"/>
      <c r="I301" s="214">
        <v>0.3</v>
      </c>
      <c r="K301" s="232"/>
      <c r="L301" s="214"/>
      <c r="M301" s="240">
        <v>4.7916000000000007E-2</v>
      </c>
    </row>
    <row r="302" spans="1:13" outlineLevel="2" x14ac:dyDescent="0.4">
      <c r="A302" s="198" t="s">
        <v>455</v>
      </c>
      <c r="B302" s="199" t="s">
        <v>419</v>
      </c>
      <c r="C302" s="200">
        <v>0.21</v>
      </c>
      <c r="D302" s="201">
        <f>F302*$D$285</f>
        <v>0.36206896551724138</v>
      </c>
      <c r="E302" s="93"/>
      <c r="F302" s="98">
        <f>C302/$C$285</f>
        <v>9.0517241379310345E-2</v>
      </c>
      <c r="G302" s="130">
        <v>0.22176724137931036</v>
      </c>
      <c r="H302" s="75">
        <f t="shared" si="17"/>
        <v>2.2176724137931035E-3</v>
      </c>
      <c r="K302" s="231"/>
      <c r="L302" s="225"/>
      <c r="M302" s="239">
        <v>0.39827586206896554</v>
      </c>
    </row>
    <row r="303" spans="1:13" outlineLevel="3" x14ac:dyDescent="0.4">
      <c r="A303" s="202" t="s">
        <v>957</v>
      </c>
      <c r="B303" s="203" t="s">
        <v>619</v>
      </c>
      <c r="C303" s="204"/>
      <c r="D303" s="205">
        <f>F303*D302</f>
        <v>0.32586206896551723</v>
      </c>
      <c r="E303" s="102" t="s">
        <v>623</v>
      </c>
      <c r="F303" s="98">
        <v>0.9</v>
      </c>
      <c r="G303" s="130">
        <v>0.19959051724137933</v>
      </c>
      <c r="H303" s="75">
        <f t="shared" si="17"/>
        <v>1.9959051724137934E-3</v>
      </c>
      <c r="K303" s="231"/>
      <c r="L303" s="225"/>
      <c r="M303" s="239">
        <v>0.35844827586206901</v>
      </c>
    </row>
    <row r="304" spans="1:13" s="154" customFormat="1" ht="26.25" customHeight="1" outlineLevel="5" x14ac:dyDescent="0.4">
      <c r="A304" s="161" t="s">
        <v>971</v>
      </c>
      <c r="B304" s="109" t="s">
        <v>804</v>
      </c>
      <c r="C304" s="149"/>
      <c r="D304" s="156">
        <f>I304*$D$303</f>
        <v>3.2586206896551721E-2</v>
      </c>
      <c r="E304" s="150"/>
      <c r="F304" s="151"/>
      <c r="G304" s="152"/>
      <c r="H304" s="153"/>
      <c r="I304" s="214">
        <v>0.1</v>
      </c>
      <c r="K304" s="232"/>
      <c r="L304" s="214"/>
      <c r="M304" s="240">
        <v>3.5844827586206905E-2</v>
      </c>
    </row>
    <row r="305" spans="1:13" s="154" customFormat="1" ht="26.25" customHeight="1" outlineLevel="5" x14ac:dyDescent="0.4">
      <c r="A305" s="161" t="s">
        <v>972</v>
      </c>
      <c r="B305" s="109" t="s">
        <v>805</v>
      </c>
      <c r="C305" s="149"/>
      <c r="D305" s="156">
        <f t="shared" ref="D305:D307" si="27">I305*$D$303</f>
        <v>6.5172413793103443E-2</v>
      </c>
      <c r="E305" s="150"/>
      <c r="F305" s="151"/>
      <c r="G305" s="152"/>
      <c r="H305" s="153"/>
      <c r="I305" s="214">
        <v>0.2</v>
      </c>
      <c r="K305" s="232"/>
      <c r="L305" s="214"/>
      <c r="M305" s="240">
        <v>7.168965517241381E-2</v>
      </c>
    </row>
    <row r="306" spans="1:13" s="154" customFormat="1" ht="26.25" customHeight="1" outlineLevel="5" x14ac:dyDescent="0.4">
      <c r="A306" s="161" t="s">
        <v>973</v>
      </c>
      <c r="B306" s="109" t="s">
        <v>806</v>
      </c>
      <c r="C306" s="149"/>
      <c r="D306" s="156">
        <f t="shared" si="27"/>
        <v>0.13034482758620689</v>
      </c>
      <c r="E306" s="150"/>
      <c r="F306" s="151"/>
      <c r="G306" s="152"/>
      <c r="H306" s="153"/>
      <c r="I306" s="214">
        <v>0.4</v>
      </c>
      <c r="K306" s="232"/>
      <c r="L306" s="214"/>
      <c r="M306" s="240">
        <v>0.14337931034482762</v>
      </c>
    </row>
    <row r="307" spans="1:13" s="154" customFormat="1" ht="26.25" customHeight="1" outlineLevel="5" x14ac:dyDescent="0.4">
      <c r="A307" s="161" t="s">
        <v>974</v>
      </c>
      <c r="B307" s="109" t="s">
        <v>807</v>
      </c>
      <c r="C307" s="149"/>
      <c r="D307" s="156">
        <f t="shared" si="27"/>
        <v>9.7758620689655171E-2</v>
      </c>
      <c r="E307" s="150"/>
      <c r="F307" s="151"/>
      <c r="G307" s="152"/>
      <c r="H307" s="153"/>
      <c r="I307" s="214">
        <v>0.3</v>
      </c>
      <c r="K307" s="232"/>
      <c r="L307" s="214"/>
      <c r="M307" s="240">
        <v>0.10753448275862069</v>
      </c>
    </row>
    <row r="308" spans="1:13" outlineLevel="3" x14ac:dyDescent="0.4">
      <c r="A308" s="202" t="s">
        <v>958</v>
      </c>
      <c r="B308" s="203" t="s">
        <v>622</v>
      </c>
      <c r="C308" s="204"/>
      <c r="D308" s="205">
        <f>F308*D302</f>
        <v>3.6206896551724141E-2</v>
      </c>
      <c r="E308" s="102" t="s">
        <v>623</v>
      </c>
      <c r="F308" s="98">
        <v>0.1</v>
      </c>
      <c r="G308" s="130">
        <v>2.2176724137931036E-2</v>
      </c>
      <c r="H308" s="75">
        <f t="shared" ref="H308:H371" si="28">G308/100</f>
        <v>2.2176724137931036E-4</v>
      </c>
      <c r="K308" s="231"/>
      <c r="L308" s="225"/>
      <c r="M308" s="239">
        <v>3.9827586206896554E-2</v>
      </c>
    </row>
    <row r="309" spans="1:13" s="154" customFormat="1" ht="26.25" customHeight="1" outlineLevel="5" x14ac:dyDescent="0.4">
      <c r="A309" s="161" t="s">
        <v>975</v>
      </c>
      <c r="B309" s="109" t="s">
        <v>816</v>
      </c>
      <c r="C309" s="149"/>
      <c r="D309" s="223">
        <f>I309*$D$308</f>
        <v>3.6206896551724144E-3</v>
      </c>
      <c r="E309" s="150"/>
      <c r="F309" s="151"/>
      <c r="G309" s="152"/>
      <c r="H309" s="153"/>
      <c r="I309" s="214">
        <v>0.1</v>
      </c>
      <c r="K309" s="238"/>
      <c r="L309" s="214"/>
      <c r="M309" s="240">
        <v>3.9827586206896554E-3</v>
      </c>
    </row>
    <row r="310" spans="1:13" s="154" customFormat="1" ht="26.25" customHeight="1" outlineLevel="5" x14ac:dyDescent="0.4">
      <c r="A310" s="161" t="s">
        <v>976</v>
      </c>
      <c r="B310" s="109" t="s">
        <v>817</v>
      </c>
      <c r="C310" s="149"/>
      <c r="D310" s="156">
        <f t="shared" ref="D310:D312" si="29">I310*$D$308</f>
        <v>7.2413793103448289E-3</v>
      </c>
      <c r="E310" s="150"/>
      <c r="F310" s="151"/>
      <c r="G310" s="152"/>
      <c r="H310" s="153"/>
      <c r="I310" s="214">
        <v>0.2</v>
      </c>
      <c r="K310" s="232"/>
      <c r="L310" s="214"/>
      <c r="M310" s="240">
        <v>7.9655172413793107E-3</v>
      </c>
    </row>
    <row r="311" spans="1:13" s="154" customFormat="1" ht="26.25" customHeight="1" outlineLevel="5" x14ac:dyDescent="0.4">
      <c r="A311" s="161" t="s">
        <v>977</v>
      </c>
      <c r="B311" s="109" t="s">
        <v>818</v>
      </c>
      <c r="C311" s="149"/>
      <c r="D311" s="156">
        <f t="shared" si="29"/>
        <v>1.4482758620689658E-2</v>
      </c>
      <c r="E311" s="150"/>
      <c r="F311" s="151"/>
      <c r="G311" s="152"/>
      <c r="H311" s="153"/>
      <c r="I311" s="214">
        <v>0.4</v>
      </c>
      <c r="K311" s="232"/>
      <c r="L311" s="214"/>
      <c r="M311" s="240">
        <v>1.5931034482758621E-2</v>
      </c>
    </row>
    <row r="312" spans="1:13" s="154" customFormat="1" ht="26.25" customHeight="1" outlineLevel="5" x14ac:dyDescent="0.4">
      <c r="A312" s="161" t="s">
        <v>978</v>
      </c>
      <c r="B312" s="109" t="s">
        <v>819</v>
      </c>
      <c r="C312" s="149"/>
      <c r="D312" s="156">
        <f t="shared" si="29"/>
        <v>1.0862068965517242E-2</v>
      </c>
      <c r="E312" s="150"/>
      <c r="F312" s="151"/>
      <c r="G312" s="152"/>
      <c r="H312" s="153"/>
      <c r="I312" s="214">
        <v>0.3</v>
      </c>
      <c r="K312" s="232"/>
      <c r="L312" s="214"/>
      <c r="M312" s="240">
        <v>1.1948275862068966E-2</v>
      </c>
    </row>
    <row r="313" spans="1:13" outlineLevel="2" x14ac:dyDescent="0.4">
      <c r="A313" s="95" t="s">
        <v>456</v>
      </c>
      <c r="B313" s="96" t="s">
        <v>457</v>
      </c>
      <c r="C313" s="97">
        <v>0.02</v>
      </c>
      <c r="D313" s="201">
        <f t="shared" ref="D313:D330" si="30">F313*$D$285</f>
        <v>3.4482758620689662E-2</v>
      </c>
      <c r="E313" s="102" t="s">
        <v>623</v>
      </c>
      <c r="F313" s="98">
        <f>C313/$C$285</f>
        <v>8.6206896551724154E-3</v>
      </c>
      <c r="G313" s="130">
        <v>2.1120689655172418E-2</v>
      </c>
      <c r="H313" s="75">
        <f t="shared" si="28"/>
        <v>2.1120689655172419E-4</v>
      </c>
      <c r="K313" s="231"/>
      <c r="L313" s="225"/>
      <c r="M313" s="239">
        <v>3.7931034482758634E-2</v>
      </c>
    </row>
    <row r="314" spans="1:13" outlineLevel="2" x14ac:dyDescent="0.4">
      <c r="A314" s="95" t="s">
        <v>458</v>
      </c>
      <c r="B314" s="96" t="s">
        <v>424</v>
      </c>
      <c r="C314" s="97">
        <v>0.12</v>
      </c>
      <c r="D314" s="201">
        <f t="shared" si="30"/>
        <v>0.20689655172413793</v>
      </c>
      <c r="E314" s="102" t="s">
        <v>623</v>
      </c>
      <c r="F314" s="98">
        <f>C314/$C$285</f>
        <v>5.1724137931034482E-2</v>
      </c>
      <c r="G314" s="130">
        <v>0.12672413793103449</v>
      </c>
      <c r="H314" s="75">
        <f t="shared" si="28"/>
        <v>1.267241379310345E-3</v>
      </c>
      <c r="K314" s="231"/>
      <c r="L314" s="225"/>
      <c r="M314" s="239">
        <v>0.22758620689655173</v>
      </c>
    </row>
    <row r="315" spans="1:13" outlineLevel="2" x14ac:dyDescent="0.4">
      <c r="A315" s="95" t="s">
        <v>459</v>
      </c>
      <c r="B315" s="96" t="s">
        <v>426</v>
      </c>
      <c r="C315" s="97">
        <v>0.21</v>
      </c>
      <c r="D315" s="201">
        <f t="shared" si="30"/>
        <v>0.36206896551724138</v>
      </c>
      <c r="E315" s="102" t="s">
        <v>623</v>
      </c>
      <c r="F315" s="98">
        <f>C315/$C$285</f>
        <v>9.0517241379310345E-2</v>
      </c>
      <c r="G315" s="130">
        <v>0.22176724137931036</v>
      </c>
      <c r="H315" s="75">
        <f t="shared" si="28"/>
        <v>2.2176724137931035E-3</v>
      </c>
      <c r="K315" s="231"/>
      <c r="L315" s="225"/>
      <c r="M315" s="239">
        <v>0.39827586206896554</v>
      </c>
    </row>
    <row r="316" spans="1:13" outlineLevel="2" x14ac:dyDescent="0.4">
      <c r="A316" s="95" t="s">
        <v>460</v>
      </c>
      <c r="B316" s="96" t="s">
        <v>461</v>
      </c>
      <c r="C316" s="97">
        <v>0.33</v>
      </c>
      <c r="D316" s="201">
        <f t="shared" si="30"/>
        <v>0.56896551724137934</v>
      </c>
      <c r="E316" s="102" t="s">
        <v>623</v>
      </c>
      <c r="F316" s="98">
        <f>C316/$C$285</f>
        <v>0.14224137931034483</v>
      </c>
      <c r="G316" s="130">
        <v>0.34849137931034485</v>
      </c>
      <c r="H316" s="75">
        <f t="shared" si="28"/>
        <v>3.4849137931034484E-3</v>
      </c>
      <c r="K316" s="231"/>
      <c r="L316" s="225"/>
      <c r="M316" s="239">
        <v>0.62586206896551733</v>
      </c>
    </row>
    <row r="317" spans="1:13" outlineLevel="2" x14ac:dyDescent="0.4">
      <c r="A317" s="95" t="s">
        <v>462</v>
      </c>
      <c r="B317" s="96" t="s">
        <v>386</v>
      </c>
      <c r="C317" s="97">
        <v>0.21</v>
      </c>
      <c r="D317" s="201">
        <f t="shared" si="30"/>
        <v>0.36206896551724138</v>
      </c>
      <c r="E317" s="102" t="s">
        <v>623</v>
      </c>
      <c r="F317" s="98">
        <f>C317/$C$285</f>
        <v>9.0517241379310345E-2</v>
      </c>
      <c r="G317" s="130">
        <v>0.22176724137931036</v>
      </c>
      <c r="H317" s="75">
        <f t="shared" si="28"/>
        <v>2.2176724137931035E-3</v>
      </c>
      <c r="K317" s="231"/>
      <c r="L317" s="225"/>
      <c r="M317" s="239">
        <v>0.39827586206896554</v>
      </c>
    </row>
    <row r="318" spans="1:13" outlineLevel="2" x14ac:dyDescent="0.4">
      <c r="A318" s="95" t="s">
        <v>463</v>
      </c>
      <c r="B318" s="96" t="s">
        <v>390</v>
      </c>
      <c r="C318" s="97">
        <v>0.11</v>
      </c>
      <c r="D318" s="201">
        <f t="shared" si="30"/>
        <v>6.9599999999999995E-2</v>
      </c>
      <c r="E318" s="93"/>
      <c r="F318" s="98">
        <v>1.7399999999999999E-2</v>
      </c>
      <c r="G318" s="130">
        <v>0.11616379310344829</v>
      </c>
      <c r="H318" s="75">
        <f t="shared" si="28"/>
        <v>1.1616379310344829E-3</v>
      </c>
      <c r="K318" s="231"/>
      <c r="L318" s="225"/>
      <c r="M318" s="239">
        <v>7.6560000000000003E-2</v>
      </c>
    </row>
    <row r="319" spans="1:13" outlineLevel="2" x14ac:dyDescent="0.4">
      <c r="A319" s="95" t="s">
        <v>464</v>
      </c>
      <c r="B319" s="96" t="s">
        <v>434</v>
      </c>
      <c r="C319" s="97">
        <v>0.14000000000000001</v>
      </c>
      <c r="D319" s="201">
        <f t="shared" si="30"/>
        <v>8.1199999999999994E-2</v>
      </c>
      <c r="E319" s="93"/>
      <c r="F319" s="98">
        <v>2.0299999999999999E-2</v>
      </c>
      <c r="G319" s="130">
        <v>4.9735000000000001E-2</v>
      </c>
      <c r="H319" s="75">
        <f t="shared" si="28"/>
        <v>4.9735000000000003E-4</v>
      </c>
      <c r="K319" s="231"/>
      <c r="L319" s="225"/>
      <c r="M319" s="239">
        <v>8.9319999999999997E-2</v>
      </c>
    </row>
    <row r="320" spans="1:13" outlineLevel="2" x14ac:dyDescent="0.4">
      <c r="A320" s="95" t="s">
        <v>465</v>
      </c>
      <c r="B320" s="96" t="s">
        <v>466</v>
      </c>
      <c r="C320" s="97">
        <v>0.11</v>
      </c>
      <c r="D320" s="201">
        <f t="shared" si="30"/>
        <v>6.9599999999999995E-2</v>
      </c>
      <c r="E320" s="93"/>
      <c r="F320" s="98">
        <v>1.7399999999999999E-2</v>
      </c>
      <c r="G320" s="130">
        <v>0.11616379310344829</v>
      </c>
      <c r="H320" s="75">
        <f t="shared" si="28"/>
        <v>1.1616379310344829E-3</v>
      </c>
      <c r="K320" s="231"/>
      <c r="L320" s="225"/>
      <c r="M320" s="239">
        <v>7.6560000000000003E-2</v>
      </c>
    </row>
    <row r="321" spans="1:13" outlineLevel="2" x14ac:dyDescent="0.4">
      <c r="A321" s="95" t="s">
        <v>467</v>
      </c>
      <c r="B321" s="96" t="s">
        <v>438</v>
      </c>
      <c r="C321" s="97">
        <v>7.0000000000000007E-2</v>
      </c>
      <c r="D321" s="201">
        <f t="shared" si="30"/>
        <v>0.12068965517241381</v>
      </c>
      <c r="E321" s="93"/>
      <c r="F321" s="98">
        <f t="shared" ref="F321:F330" si="31">C321/$C$285</f>
        <v>3.0172413793103453E-2</v>
      </c>
      <c r="G321" s="130">
        <v>7.3922413793103464E-2</v>
      </c>
      <c r="H321" s="75">
        <f t="shared" si="28"/>
        <v>7.3922413793103467E-4</v>
      </c>
      <c r="K321" s="231"/>
      <c r="L321" s="225"/>
      <c r="M321" s="239">
        <v>0.13275862068965522</v>
      </c>
    </row>
    <row r="322" spans="1:13" outlineLevel="2" x14ac:dyDescent="0.4">
      <c r="A322" s="95" t="s">
        <v>468</v>
      </c>
      <c r="B322" s="96" t="s">
        <v>398</v>
      </c>
      <c r="C322" s="97">
        <v>0.02</v>
      </c>
      <c r="D322" s="201">
        <f t="shared" si="30"/>
        <v>3.4482758620689662E-2</v>
      </c>
      <c r="E322" s="93"/>
      <c r="F322" s="98">
        <f t="shared" si="31"/>
        <v>8.6206896551724154E-3</v>
      </c>
      <c r="G322" s="130">
        <v>2.1120689655172418E-2</v>
      </c>
      <c r="H322" s="75">
        <f t="shared" si="28"/>
        <v>2.1120689655172419E-4</v>
      </c>
      <c r="K322" s="231"/>
      <c r="L322" s="225"/>
      <c r="M322" s="239">
        <v>3.7931034482758634E-2</v>
      </c>
    </row>
    <row r="323" spans="1:13" outlineLevel="2" x14ac:dyDescent="0.4">
      <c r="A323" s="95" t="s">
        <v>469</v>
      </c>
      <c r="B323" s="96" t="s">
        <v>400</v>
      </c>
      <c r="C323" s="97">
        <v>0.02</v>
      </c>
      <c r="D323" s="201">
        <f t="shared" si="30"/>
        <v>3.4482758620689662E-2</v>
      </c>
      <c r="E323" s="93"/>
      <c r="F323" s="98">
        <f t="shared" si="31"/>
        <v>8.6206896551724154E-3</v>
      </c>
      <c r="G323" s="130">
        <v>2.1120689655172418E-2</v>
      </c>
      <c r="H323" s="75">
        <f t="shared" si="28"/>
        <v>2.1120689655172419E-4</v>
      </c>
      <c r="K323" s="231"/>
      <c r="L323" s="225"/>
      <c r="M323" s="239">
        <v>3.7931034482758634E-2</v>
      </c>
    </row>
    <row r="324" spans="1:13" outlineLevel="2" x14ac:dyDescent="0.4">
      <c r="A324" s="95" t="s">
        <v>470</v>
      </c>
      <c r="B324" s="96" t="s">
        <v>402</v>
      </c>
      <c r="C324" s="97">
        <v>0.02</v>
      </c>
      <c r="D324" s="201">
        <f t="shared" si="30"/>
        <v>3.4482758620689662E-2</v>
      </c>
      <c r="E324" s="93"/>
      <c r="F324" s="98">
        <f t="shared" si="31"/>
        <v>8.6206896551724154E-3</v>
      </c>
      <c r="G324" s="130">
        <v>2.1120689655172418E-2</v>
      </c>
      <c r="H324" s="75">
        <f t="shared" si="28"/>
        <v>2.1120689655172419E-4</v>
      </c>
      <c r="K324" s="231"/>
      <c r="L324" s="225"/>
      <c r="M324" s="239">
        <v>3.7931034482758634E-2</v>
      </c>
    </row>
    <row r="325" spans="1:13" outlineLevel="2" x14ac:dyDescent="0.4">
      <c r="A325" s="95" t="s">
        <v>471</v>
      </c>
      <c r="B325" s="96" t="s">
        <v>472</v>
      </c>
      <c r="C325" s="97">
        <v>0.02</v>
      </c>
      <c r="D325" s="201">
        <f t="shared" si="30"/>
        <v>3.4482758620689662E-2</v>
      </c>
      <c r="E325" s="93"/>
      <c r="F325" s="98">
        <f t="shared" si="31"/>
        <v>8.6206896551724154E-3</v>
      </c>
      <c r="G325" s="130">
        <v>2.1120689655172418E-2</v>
      </c>
      <c r="H325" s="75">
        <f t="shared" si="28"/>
        <v>2.1120689655172419E-4</v>
      </c>
      <c r="K325" s="231"/>
      <c r="L325" s="225"/>
      <c r="M325" s="239">
        <v>3.7931034482758634E-2</v>
      </c>
    </row>
    <row r="326" spans="1:13" outlineLevel="2" x14ac:dyDescent="0.4">
      <c r="A326" s="95" t="s">
        <v>473</v>
      </c>
      <c r="B326" s="96" t="s">
        <v>446</v>
      </c>
      <c r="C326" s="97">
        <v>0.02</v>
      </c>
      <c r="D326" s="201">
        <f t="shared" si="30"/>
        <v>3.4482758620689662E-2</v>
      </c>
      <c r="E326" s="93"/>
      <c r="F326" s="98">
        <f t="shared" si="31"/>
        <v>8.6206896551724154E-3</v>
      </c>
      <c r="G326" s="130">
        <v>2.1120689655172418E-2</v>
      </c>
      <c r="H326" s="75">
        <f t="shared" si="28"/>
        <v>2.1120689655172419E-4</v>
      </c>
      <c r="K326" s="231"/>
      <c r="L326" s="225"/>
      <c r="M326" s="239">
        <v>3.7931034482758634E-2</v>
      </c>
    </row>
    <row r="327" spans="1:13" outlineLevel="2" x14ac:dyDescent="0.4">
      <c r="A327" s="95" t="s">
        <v>474</v>
      </c>
      <c r="B327" s="96" t="s">
        <v>408</v>
      </c>
      <c r="C327" s="97">
        <v>0.02</v>
      </c>
      <c r="D327" s="201">
        <f t="shared" si="30"/>
        <v>3.4482758620689662E-2</v>
      </c>
      <c r="E327" s="93"/>
      <c r="F327" s="98">
        <f t="shared" si="31"/>
        <v>8.6206896551724154E-3</v>
      </c>
      <c r="G327" s="130">
        <v>2.1120689655172418E-2</v>
      </c>
      <c r="H327" s="75">
        <f t="shared" si="28"/>
        <v>2.1120689655172419E-4</v>
      </c>
      <c r="K327" s="231"/>
      <c r="L327" s="225"/>
      <c r="M327" s="239">
        <v>3.7931034482758634E-2</v>
      </c>
    </row>
    <row r="328" spans="1:13" outlineLevel="2" x14ac:dyDescent="0.4">
      <c r="A328" s="95" t="s">
        <v>475</v>
      </c>
      <c r="B328" s="96" t="s">
        <v>410</v>
      </c>
      <c r="C328" s="97">
        <v>0.02</v>
      </c>
      <c r="D328" s="201">
        <f t="shared" si="30"/>
        <v>3.4482758620689662E-2</v>
      </c>
      <c r="E328" s="93"/>
      <c r="F328" s="98">
        <f t="shared" si="31"/>
        <v>8.6206896551724154E-3</v>
      </c>
      <c r="G328" s="130">
        <v>2.1120689655172418E-2</v>
      </c>
      <c r="H328" s="75">
        <f t="shared" si="28"/>
        <v>2.1120689655172419E-4</v>
      </c>
      <c r="K328" s="231"/>
      <c r="L328" s="225"/>
      <c r="M328" s="239">
        <v>3.7931034482758634E-2</v>
      </c>
    </row>
    <row r="329" spans="1:13" outlineLevel="2" x14ac:dyDescent="0.4">
      <c r="A329" s="95" t="s">
        <v>476</v>
      </c>
      <c r="B329" s="96" t="s">
        <v>450</v>
      </c>
      <c r="C329" s="97">
        <v>0.02</v>
      </c>
      <c r="D329" s="201">
        <f t="shared" si="30"/>
        <v>3.4482758620689662E-2</v>
      </c>
      <c r="E329" s="93"/>
      <c r="F329" s="98">
        <f t="shared" si="31"/>
        <v>8.6206896551724154E-3</v>
      </c>
      <c r="G329" s="130">
        <v>2.1120689655172418E-2</v>
      </c>
      <c r="H329" s="75">
        <f t="shared" si="28"/>
        <v>2.1120689655172419E-4</v>
      </c>
      <c r="K329" s="231"/>
      <c r="L329" s="225"/>
      <c r="M329" s="239">
        <v>3.7931034482758634E-2</v>
      </c>
    </row>
    <row r="330" spans="1:13" outlineLevel="2" x14ac:dyDescent="0.4">
      <c r="A330" s="95" t="s">
        <v>477</v>
      </c>
      <c r="B330" s="96" t="s">
        <v>452</v>
      </c>
      <c r="C330" s="97">
        <v>0.02</v>
      </c>
      <c r="D330" s="201">
        <f t="shared" si="30"/>
        <v>3.4482758620689662E-2</v>
      </c>
      <c r="E330" s="93"/>
      <c r="F330" s="98">
        <f t="shared" si="31"/>
        <v>8.6206896551724154E-3</v>
      </c>
      <c r="G330" s="130">
        <v>2.1120689655172418E-2</v>
      </c>
      <c r="H330" s="75">
        <f t="shared" si="28"/>
        <v>2.1120689655172419E-4</v>
      </c>
      <c r="K330" s="231"/>
      <c r="L330" s="225"/>
      <c r="M330" s="239">
        <v>3.7931034482758634E-2</v>
      </c>
    </row>
    <row r="331" spans="1:13" ht="26.25" customHeight="1" outlineLevel="1" x14ac:dyDescent="0.4">
      <c r="A331" s="90">
        <v>2.4</v>
      </c>
      <c r="B331" s="91" t="s">
        <v>478</v>
      </c>
      <c r="C331" s="92">
        <v>9.36</v>
      </c>
      <c r="D331" s="100">
        <v>10</v>
      </c>
      <c r="E331" s="100"/>
      <c r="F331" s="98">
        <f>C331/$C$183</f>
        <v>0.12</v>
      </c>
      <c r="G331" s="130">
        <v>7</v>
      </c>
      <c r="H331" s="75">
        <f t="shared" si="28"/>
        <v>7.0000000000000007E-2</v>
      </c>
      <c r="I331" s="220">
        <f>40%*D331</f>
        <v>4</v>
      </c>
      <c r="J331" s="220">
        <f>60%*D331</f>
        <v>6</v>
      </c>
      <c r="K331" s="231">
        <f>D331/$D$183</f>
        <v>0.12048192771084337</v>
      </c>
      <c r="L331" s="225">
        <v>9.0909090909090912E-2</v>
      </c>
      <c r="M331" s="239">
        <v>8</v>
      </c>
    </row>
    <row r="332" spans="1:13" s="154" customFormat="1" ht="26.25" customHeight="1" outlineLevel="2" x14ac:dyDescent="0.4">
      <c r="A332" s="148" t="s">
        <v>479</v>
      </c>
      <c r="B332" s="189" t="s">
        <v>824</v>
      </c>
      <c r="C332" s="186"/>
      <c r="D332" s="156">
        <f>I332*$I$331</f>
        <v>0.4</v>
      </c>
      <c r="E332" s="187"/>
      <c r="F332" s="151"/>
      <c r="G332" s="152"/>
      <c r="H332" s="153"/>
      <c r="I332" s="214">
        <v>0.1</v>
      </c>
      <c r="K332" s="232"/>
      <c r="L332" s="214"/>
      <c r="M332" s="240">
        <v>0.32000000000000006</v>
      </c>
    </row>
    <row r="333" spans="1:13" s="154" customFormat="1" ht="26.25" customHeight="1" outlineLevel="2" x14ac:dyDescent="0.4">
      <c r="A333" s="148" t="s">
        <v>481</v>
      </c>
      <c r="B333" s="189" t="s">
        <v>825</v>
      </c>
      <c r="C333" s="186"/>
      <c r="D333" s="156">
        <f t="shared" ref="D333:D335" si="32">I333*$I$331</f>
        <v>0.8</v>
      </c>
      <c r="E333" s="187"/>
      <c r="F333" s="151"/>
      <c r="G333" s="152"/>
      <c r="H333" s="153"/>
      <c r="I333" s="214">
        <v>0.2</v>
      </c>
      <c r="K333" s="232"/>
      <c r="L333" s="214"/>
      <c r="M333" s="240">
        <v>0.64000000000000012</v>
      </c>
    </row>
    <row r="334" spans="1:13" s="154" customFormat="1" ht="26.25" customHeight="1" outlineLevel="2" x14ac:dyDescent="0.4">
      <c r="A334" s="148" t="s">
        <v>483</v>
      </c>
      <c r="B334" s="189" t="s">
        <v>827</v>
      </c>
      <c r="C334" s="186"/>
      <c r="D334" s="156">
        <f t="shared" si="32"/>
        <v>1.6</v>
      </c>
      <c r="E334" s="187"/>
      <c r="F334" s="151"/>
      <c r="G334" s="152"/>
      <c r="H334" s="153"/>
      <c r="I334" s="214">
        <v>0.4</v>
      </c>
      <c r="K334" s="232"/>
      <c r="L334" s="214"/>
      <c r="M334" s="240">
        <v>1.2800000000000002</v>
      </c>
    </row>
    <row r="335" spans="1:13" s="154" customFormat="1" ht="26.25" customHeight="1" outlineLevel="2" x14ac:dyDescent="0.4">
      <c r="A335" s="148" t="s">
        <v>485</v>
      </c>
      <c r="B335" s="189" t="s">
        <v>826</v>
      </c>
      <c r="C335" s="186"/>
      <c r="D335" s="156">
        <f t="shared" si="32"/>
        <v>1.2</v>
      </c>
      <c r="E335" s="187"/>
      <c r="F335" s="151"/>
      <c r="G335" s="152"/>
      <c r="H335" s="153"/>
      <c r="I335" s="214">
        <v>0.3</v>
      </c>
      <c r="K335" s="232"/>
      <c r="L335" s="214"/>
      <c r="M335" s="240">
        <v>0.96</v>
      </c>
    </row>
    <row r="336" spans="1:13" ht="26.25" customHeight="1" outlineLevel="2" x14ac:dyDescent="0.4">
      <c r="A336" s="148" t="s">
        <v>487</v>
      </c>
      <c r="B336" s="189" t="s">
        <v>480</v>
      </c>
      <c r="C336" s="97">
        <v>3.18</v>
      </c>
      <c r="D336" s="218">
        <f>F336*$J$331</f>
        <v>2.0384615384615383</v>
      </c>
      <c r="E336" s="93"/>
      <c r="F336" s="98">
        <f t="shared" ref="F336:F341" si="33">C336/$C$331</f>
        <v>0.33974358974358976</v>
      </c>
      <c r="G336" s="130">
        <v>4.9976282051282057</v>
      </c>
      <c r="H336" s="75">
        <f t="shared" si="28"/>
        <v>4.9976282051282059E-2</v>
      </c>
      <c r="K336" s="231"/>
      <c r="L336" s="225"/>
      <c r="M336" s="239">
        <v>1.6307692307692307</v>
      </c>
    </row>
    <row r="337" spans="1:13" ht="26.25" customHeight="1" outlineLevel="2" x14ac:dyDescent="0.4">
      <c r="A337" s="148" t="s">
        <v>489</v>
      </c>
      <c r="B337" s="189" t="s">
        <v>482</v>
      </c>
      <c r="C337" s="97">
        <v>2.34</v>
      </c>
      <c r="D337" s="218">
        <f t="shared" ref="D337:D341" si="34">F337*$J$331</f>
        <v>1.5</v>
      </c>
      <c r="E337" s="93"/>
      <c r="F337" s="98">
        <f t="shared" si="33"/>
        <v>0.25</v>
      </c>
      <c r="G337" s="130">
        <v>3.6775000000000002</v>
      </c>
      <c r="H337" s="75">
        <f t="shared" si="28"/>
        <v>3.6775000000000002E-2</v>
      </c>
      <c r="K337" s="231"/>
      <c r="L337" s="225"/>
      <c r="M337" s="239">
        <v>1.2</v>
      </c>
    </row>
    <row r="338" spans="1:13" ht="26.25" customHeight="1" outlineLevel="2" x14ac:dyDescent="0.4">
      <c r="A338" s="148" t="s">
        <v>979</v>
      </c>
      <c r="B338" s="189" t="s">
        <v>484</v>
      </c>
      <c r="C338" s="97">
        <v>1.59</v>
      </c>
      <c r="D338" s="218">
        <f t="shared" si="34"/>
        <v>1.0192307692307692</v>
      </c>
      <c r="E338" s="93"/>
      <c r="F338" s="98">
        <f t="shared" si="33"/>
        <v>0.16987179487179488</v>
      </c>
      <c r="G338" s="130">
        <v>2.4988141025641029</v>
      </c>
      <c r="H338" s="75">
        <f t="shared" si="28"/>
        <v>2.4988141025641029E-2</v>
      </c>
      <c r="K338" s="231"/>
      <c r="L338" s="225"/>
      <c r="M338" s="239">
        <v>0.81538461538461537</v>
      </c>
    </row>
    <row r="339" spans="1:13" ht="26.25" customHeight="1" outlineLevel="2" x14ac:dyDescent="0.4">
      <c r="A339" s="148" t="s">
        <v>980</v>
      </c>
      <c r="B339" s="189" t="s">
        <v>486</v>
      </c>
      <c r="C339" s="97">
        <v>0.75</v>
      </c>
      <c r="D339" s="218">
        <f t="shared" si="34"/>
        <v>0.48076923076923084</v>
      </c>
      <c r="E339" s="93"/>
      <c r="F339" s="98">
        <f t="shared" si="33"/>
        <v>8.0128205128205135E-2</v>
      </c>
      <c r="G339" s="130">
        <v>1.1786858974358976</v>
      </c>
      <c r="H339" s="75">
        <f t="shared" si="28"/>
        <v>1.1786858974358976E-2</v>
      </c>
      <c r="K339" s="231"/>
      <c r="L339" s="225"/>
      <c r="M339" s="239">
        <v>0.38461538461538464</v>
      </c>
    </row>
    <row r="340" spans="1:13" ht="26.25" customHeight="1" outlineLevel="2" x14ac:dyDescent="0.4">
      <c r="A340" s="148" t="s">
        <v>981</v>
      </c>
      <c r="B340" s="189" t="s">
        <v>488</v>
      </c>
      <c r="C340" s="97">
        <v>0.75</v>
      </c>
      <c r="D340" s="218">
        <f t="shared" si="34"/>
        <v>0.48076923076923084</v>
      </c>
      <c r="E340" s="93"/>
      <c r="F340" s="98">
        <f t="shared" si="33"/>
        <v>8.0128205128205135E-2</v>
      </c>
      <c r="G340" s="130">
        <v>1.1786858974358976</v>
      </c>
      <c r="H340" s="75">
        <f t="shared" si="28"/>
        <v>1.1786858974358976E-2</v>
      </c>
      <c r="K340" s="231"/>
      <c r="L340" s="225"/>
      <c r="M340" s="239">
        <v>0.38461538461538464</v>
      </c>
    </row>
    <row r="341" spans="1:13" ht="26.25" customHeight="1" outlineLevel="2" x14ac:dyDescent="0.4">
      <c r="A341" s="148" t="s">
        <v>982</v>
      </c>
      <c r="B341" s="189" t="s">
        <v>490</v>
      </c>
      <c r="C341" s="97">
        <v>0.75</v>
      </c>
      <c r="D341" s="218">
        <f t="shared" si="34"/>
        <v>0.48076923076923084</v>
      </c>
      <c r="E341" s="93"/>
      <c r="F341" s="98">
        <f t="shared" si="33"/>
        <v>8.0128205128205135E-2</v>
      </c>
      <c r="G341" s="130">
        <v>1.1786858974358976</v>
      </c>
      <c r="H341" s="75">
        <f t="shared" si="28"/>
        <v>1.1786858974358976E-2</v>
      </c>
      <c r="K341" s="231"/>
      <c r="L341" s="225"/>
      <c r="M341" s="239">
        <v>0.38461538461538464</v>
      </c>
    </row>
    <row r="342" spans="1:13" ht="26.25" customHeight="1" outlineLevel="1" x14ac:dyDescent="0.4">
      <c r="A342" s="90">
        <v>2.5</v>
      </c>
      <c r="B342" s="91" t="s">
        <v>491</v>
      </c>
      <c r="C342" s="92">
        <v>1.56</v>
      </c>
      <c r="D342" s="93">
        <v>1.95</v>
      </c>
      <c r="E342" s="100"/>
      <c r="F342" s="98">
        <f>C342/$C$183</f>
        <v>0.02</v>
      </c>
      <c r="G342" s="130">
        <v>1.96</v>
      </c>
      <c r="H342" s="75">
        <f t="shared" si="28"/>
        <v>1.9599999999999999E-2</v>
      </c>
      <c r="I342" s="154"/>
      <c r="K342" s="231">
        <f>D342/$D$183</f>
        <v>2.3493975903614458E-2</v>
      </c>
      <c r="L342" s="225">
        <v>1.9599999999999999E-2</v>
      </c>
      <c r="M342" s="239">
        <v>1.7247999999999999</v>
      </c>
    </row>
    <row r="343" spans="1:13" ht="26.25" customHeight="1" outlineLevel="2" x14ac:dyDescent="0.4">
      <c r="A343" s="103" t="s">
        <v>492</v>
      </c>
      <c r="B343" s="104" t="s">
        <v>493</v>
      </c>
      <c r="C343" s="105">
        <v>0.78</v>
      </c>
      <c r="D343" s="106">
        <f>F343*D342</f>
        <v>0.97499999999999998</v>
      </c>
      <c r="E343" s="106"/>
      <c r="F343" s="107">
        <f>C343/C342</f>
        <v>0.5</v>
      </c>
      <c r="G343" s="130">
        <v>0.98</v>
      </c>
      <c r="H343" s="75">
        <f t="shared" si="28"/>
        <v>9.7999999999999997E-3</v>
      </c>
      <c r="I343" s="220">
        <f>40%*D343</f>
        <v>0.39</v>
      </c>
      <c r="J343" s="220">
        <f>60%*D343</f>
        <v>0.58499999999999996</v>
      </c>
      <c r="K343" s="231"/>
      <c r="L343" s="225"/>
      <c r="M343" s="239">
        <v>0.86239999999999994</v>
      </c>
    </row>
    <row r="344" spans="1:13" s="160" customFormat="1" ht="26.25" customHeight="1" outlineLevel="3" x14ac:dyDescent="0.4">
      <c r="A344" s="108" t="s">
        <v>494</v>
      </c>
      <c r="B344" s="109" t="s">
        <v>828</v>
      </c>
      <c r="C344" s="155"/>
      <c r="D344" s="156">
        <f>I344*$I$343</f>
        <v>3.9000000000000007E-2</v>
      </c>
      <c r="E344" s="156"/>
      <c r="F344" s="157"/>
      <c r="G344" s="158"/>
      <c r="H344" s="159"/>
      <c r="I344" s="214">
        <v>0.1</v>
      </c>
      <c r="K344" s="233"/>
      <c r="L344" s="226"/>
      <c r="M344" s="240">
        <v>3.4495999999999999E-2</v>
      </c>
    </row>
    <row r="345" spans="1:13" s="160" customFormat="1" ht="26.25" customHeight="1" outlineLevel="3" x14ac:dyDescent="0.4">
      <c r="A345" s="108" t="s">
        <v>496</v>
      </c>
      <c r="B345" s="109" t="s">
        <v>829</v>
      </c>
      <c r="C345" s="155"/>
      <c r="D345" s="156">
        <f t="shared" ref="D345:D347" si="35">I345*$I$343</f>
        <v>7.8000000000000014E-2</v>
      </c>
      <c r="E345" s="156"/>
      <c r="F345" s="157"/>
      <c r="G345" s="158"/>
      <c r="H345" s="159"/>
      <c r="I345" s="214">
        <v>0.2</v>
      </c>
      <c r="K345" s="233"/>
      <c r="L345" s="226"/>
      <c r="M345" s="240">
        <v>6.8991999999999998E-2</v>
      </c>
    </row>
    <row r="346" spans="1:13" s="160" customFormat="1" ht="26.25" customHeight="1" outlineLevel="3" x14ac:dyDescent="0.4">
      <c r="A346" s="108" t="s">
        <v>983</v>
      </c>
      <c r="B346" s="109" t="s">
        <v>830</v>
      </c>
      <c r="C346" s="155"/>
      <c r="D346" s="156">
        <f t="shared" si="35"/>
        <v>0.15600000000000003</v>
      </c>
      <c r="E346" s="156"/>
      <c r="F346" s="157"/>
      <c r="G346" s="158"/>
      <c r="H346" s="159"/>
      <c r="I346" s="214">
        <v>0.4</v>
      </c>
      <c r="K346" s="233"/>
      <c r="L346" s="226"/>
      <c r="M346" s="240">
        <v>0.137984</v>
      </c>
    </row>
    <row r="347" spans="1:13" s="160" customFormat="1" ht="26.25" customHeight="1" outlineLevel="3" x14ac:dyDescent="0.4">
      <c r="A347" s="108" t="s">
        <v>984</v>
      </c>
      <c r="B347" s="109" t="s">
        <v>831</v>
      </c>
      <c r="C347" s="162"/>
      <c r="D347" s="156">
        <f t="shared" si="35"/>
        <v>0.11699999999999999</v>
      </c>
      <c r="E347" s="163"/>
      <c r="F347" s="164"/>
      <c r="G347" s="158"/>
      <c r="H347" s="159"/>
      <c r="I347" s="214">
        <v>0.3</v>
      </c>
      <c r="K347" s="233"/>
      <c r="L347" s="226"/>
      <c r="M347" s="240">
        <v>0.103488</v>
      </c>
    </row>
    <row r="348" spans="1:13" ht="26.25" customHeight="1" outlineLevel="3" x14ac:dyDescent="0.4">
      <c r="A348" s="108" t="s">
        <v>985</v>
      </c>
      <c r="B348" s="109" t="s">
        <v>832</v>
      </c>
      <c r="C348" s="110">
        <v>0.39</v>
      </c>
      <c r="D348" s="113">
        <f>$J$343*50%</f>
        <v>0.29249999999999998</v>
      </c>
      <c r="G348" s="130">
        <v>0.49</v>
      </c>
      <c r="H348" s="75">
        <f t="shared" si="28"/>
        <v>4.8999999999999998E-3</v>
      </c>
      <c r="I348" s="154"/>
      <c r="K348" s="231"/>
      <c r="L348" s="225"/>
      <c r="M348" s="239">
        <v>0.25871999999999995</v>
      </c>
    </row>
    <row r="349" spans="1:13" ht="26.25" customHeight="1" outlineLevel="3" x14ac:dyDescent="0.4">
      <c r="A349" s="108" t="s">
        <v>986</v>
      </c>
      <c r="B349" s="109" t="s">
        <v>833</v>
      </c>
      <c r="C349" s="110">
        <v>0.39</v>
      </c>
      <c r="D349" s="113">
        <f>$J$343*50%</f>
        <v>0.29249999999999998</v>
      </c>
      <c r="G349" s="130">
        <v>0.49</v>
      </c>
      <c r="H349" s="75">
        <f t="shared" si="28"/>
        <v>4.8999999999999998E-3</v>
      </c>
      <c r="I349" s="154"/>
      <c r="K349" s="231"/>
      <c r="L349" s="225"/>
      <c r="M349" s="239">
        <v>0.25871999999999995</v>
      </c>
    </row>
    <row r="350" spans="1:13" ht="26.25" customHeight="1" outlineLevel="2" x14ac:dyDescent="0.4">
      <c r="A350" s="103" t="s">
        <v>498</v>
      </c>
      <c r="B350" s="104" t="s">
        <v>499</v>
      </c>
      <c r="C350" s="105">
        <v>0.78</v>
      </c>
      <c r="D350" s="106">
        <f>F350*D342</f>
        <v>0.97499999999999998</v>
      </c>
      <c r="E350" s="106"/>
      <c r="F350" s="107">
        <v>0.5</v>
      </c>
      <c r="G350" s="130">
        <v>0.98</v>
      </c>
      <c r="H350" s="75">
        <f t="shared" si="28"/>
        <v>9.7999999999999997E-3</v>
      </c>
      <c r="I350" s="220">
        <f>40%*D350</f>
        <v>0.39</v>
      </c>
      <c r="J350" s="220">
        <f>60%*D350</f>
        <v>0.58499999999999996</v>
      </c>
      <c r="K350" s="231"/>
      <c r="L350" s="225"/>
      <c r="M350" s="239">
        <v>0.86239999999999994</v>
      </c>
    </row>
    <row r="351" spans="1:13" s="154" customFormat="1" ht="26.25" customHeight="1" outlineLevel="3" x14ac:dyDescent="0.4">
      <c r="A351" s="108" t="s">
        <v>500</v>
      </c>
      <c r="B351" s="109" t="s">
        <v>834</v>
      </c>
      <c r="C351" s="165"/>
      <c r="D351" s="156">
        <f>I351*$I$350</f>
        <v>3.9000000000000007E-2</v>
      </c>
      <c r="E351" s="166"/>
      <c r="F351" s="167"/>
      <c r="G351" s="152"/>
      <c r="H351" s="153"/>
      <c r="I351" s="214">
        <v>0.1</v>
      </c>
      <c r="K351" s="232"/>
      <c r="L351" s="214"/>
      <c r="M351" s="240">
        <v>3.4495999999999999E-2</v>
      </c>
    </row>
    <row r="352" spans="1:13" s="154" customFormat="1" ht="26.25" customHeight="1" outlineLevel="3" x14ac:dyDescent="0.4">
      <c r="A352" s="108" t="s">
        <v>502</v>
      </c>
      <c r="B352" s="109" t="s">
        <v>835</v>
      </c>
      <c r="C352" s="165"/>
      <c r="D352" s="156">
        <f t="shared" ref="D352:D354" si="36">I352*$I$350</f>
        <v>7.8000000000000014E-2</v>
      </c>
      <c r="E352" s="166"/>
      <c r="F352" s="167"/>
      <c r="G352" s="152"/>
      <c r="H352" s="153"/>
      <c r="I352" s="214">
        <v>0.2</v>
      </c>
      <c r="K352" s="232"/>
      <c r="L352" s="214"/>
      <c r="M352" s="240">
        <v>6.8991999999999998E-2</v>
      </c>
    </row>
    <row r="353" spans="1:13" s="154" customFormat="1" ht="26.25" customHeight="1" outlineLevel="3" x14ac:dyDescent="0.4">
      <c r="A353" s="108" t="s">
        <v>987</v>
      </c>
      <c r="B353" s="109" t="s">
        <v>836</v>
      </c>
      <c r="C353" s="165"/>
      <c r="D353" s="156">
        <f t="shared" si="36"/>
        <v>0.15600000000000003</v>
      </c>
      <c r="E353" s="166"/>
      <c r="F353" s="167"/>
      <c r="G353" s="152"/>
      <c r="H353" s="153"/>
      <c r="I353" s="214">
        <v>0.4</v>
      </c>
      <c r="K353" s="232"/>
      <c r="L353" s="214"/>
      <c r="M353" s="240">
        <v>0.137984</v>
      </c>
    </row>
    <row r="354" spans="1:13" s="154" customFormat="1" ht="26.25" customHeight="1" outlineLevel="3" x14ac:dyDescent="0.4">
      <c r="A354" s="108" t="s">
        <v>988</v>
      </c>
      <c r="B354" s="109" t="s">
        <v>837</v>
      </c>
      <c r="C354" s="165"/>
      <c r="D354" s="156">
        <f t="shared" si="36"/>
        <v>0.11699999999999999</v>
      </c>
      <c r="E354" s="166"/>
      <c r="F354" s="167"/>
      <c r="G354" s="152"/>
      <c r="H354" s="153"/>
      <c r="I354" s="214">
        <v>0.3</v>
      </c>
      <c r="K354" s="232"/>
      <c r="L354" s="214"/>
      <c r="M354" s="240">
        <v>0.103488</v>
      </c>
    </row>
    <row r="355" spans="1:13" ht="26.25" customHeight="1" outlineLevel="3" x14ac:dyDescent="0.4">
      <c r="A355" s="108" t="s">
        <v>989</v>
      </c>
      <c r="B355" s="109" t="s">
        <v>557</v>
      </c>
      <c r="C355" s="110">
        <v>0.39</v>
      </c>
      <c r="D355" s="113">
        <f>$J$350*50%</f>
        <v>0.29249999999999998</v>
      </c>
      <c r="G355" s="130">
        <v>0.49</v>
      </c>
      <c r="H355" s="75">
        <f t="shared" si="28"/>
        <v>4.8999999999999998E-3</v>
      </c>
      <c r="I355" s="154"/>
      <c r="K355" s="231"/>
      <c r="L355" s="225"/>
      <c r="M355" s="239">
        <v>0.25871999999999995</v>
      </c>
    </row>
    <row r="356" spans="1:13" ht="30.75" customHeight="1" outlineLevel="3" x14ac:dyDescent="0.4">
      <c r="A356" s="108" t="s">
        <v>990</v>
      </c>
      <c r="B356" s="109" t="s">
        <v>838</v>
      </c>
      <c r="C356" s="110">
        <v>0.39</v>
      </c>
      <c r="D356" s="113">
        <f>$J$350*50%</f>
        <v>0.29249999999999998</v>
      </c>
      <c r="F356" s="112"/>
      <c r="G356" s="130">
        <v>0.49</v>
      </c>
      <c r="H356" s="75">
        <f t="shared" si="28"/>
        <v>4.8999999999999998E-3</v>
      </c>
      <c r="I356" s="154"/>
      <c r="K356" s="231"/>
      <c r="L356" s="225"/>
      <c r="M356" s="239">
        <v>0.25871999999999995</v>
      </c>
    </row>
    <row r="357" spans="1:13" ht="26.25" customHeight="1" outlineLevel="1" x14ac:dyDescent="0.4">
      <c r="A357" s="185">
        <v>2.6</v>
      </c>
      <c r="B357" s="91" t="s">
        <v>504</v>
      </c>
      <c r="C357" s="92">
        <v>2.35</v>
      </c>
      <c r="D357" s="101">
        <v>2</v>
      </c>
      <c r="E357" s="100"/>
      <c r="F357" s="98">
        <f>C357/$C$183</f>
        <v>3.0128205128205129E-2</v>
      </c>
      <c r="G357" s="130">
        <v>2.94</v>
      </c>
      <c r="H357" s="75">
        <f t="shared" si="28"/>
        <v>2.9399999999999999E-2</v>
      </c>
      <c r="I357" s="220">
        <f>40%*D357</f>
        <v>0.8</v>
      </c>
      <c r="J357" s="220">
        <f>60%*D357</f>
        <v>1.2</v>
      </c>
      <c r="K357" s="231">
        <f>D357/$D$183</f>
        <v>2.4096385542168676E-2</v>
      </c>
      <c r="L357" s="225">
        <v>2.2727272727272728E-2</v>
      </c>
      <c r="M357" s="239">
        <v>2</v>
      </c>
    </row>
    <row r="358" spans="1:13" s="154" customFormat="1" ht="26.25" customHeight="1" outlineLevel="2" x14ac:dyDescent="0.4">
      <c r="A358" s="148" t="s">
        <v>505</v>
      </c>
      <c r="B358" s="184" t="s">
        <v>840</v>
      </c>
      <c r="C358" s="186"/>
      <c r="D358" s="156">
        <f>I358*$I$357</f>
        <v>8.0000000000000016E-2</v>
      </c>
      <c r="E358" s="187"/>
      <c r="F358" s="151"/>
      <c r="G358" s="152"/>
      <c r="H358" s="153"/>
      <c r="I358" s="214">
        <v>0.1</v>
      </c>
      <c r="K358" s="232"/>
      <c r="L358" s="214"/>
      <c r="M358" s="240">
        <v>8.0000000000000016E-2</v>
      </c>
    </row>
    <row r="359" spans="1:13" s="154" customFormat="1" ht="26.25" customHeight="1" outlineLevel="2" x14ac:dyDescent="0.4">
      <c r="A359" s="148" t="s">
        <v>507</v>
      </c>
      <c r="B359" s="184" t="s">
        <v>839</v>
      </c>
      <c r="C359" s="186"/>
      <c r="D359" s="156">
        <f t="shared" ref="D359:D361" si="37">I359*$I$357</f>
        <v>0.16000000000000003</v>
      </c>
      <c r="E359" s="187"/>
      <c r="F359" s="151"/>
      <c r="G359" s="152"/>
      <c r="H359" s="153"/>
      <c r="I359" s="214">
        <v>0.2</v>
      </c>
      <c r="K359" s="232"/>
      <c r="L359" s="214"/>
      <c r="M359" s="240">
        <v>0.16000000000000003</v>
      </c>
    </row>
    <row r="360" spans="1:13" s="154" customFormat="1" ht="26.25" customHeight="1" outlineLevel="2" x14ac:dyDescent="0.4">
      <c r="A360" s="148" t="s">
        <v>509</v>
      </c>
      <c r="B360" s="189" t="s">
        <v>899</v>
      </c>
      <c r="C360" s="186"/>
      <c r="D360" s="156">
        <f t="shared" si="37"/>
        <v>0.32000000000000006</v>
      </c>
      <c r="E360" s="187"/>
      <c r="F360" s="151"/>
      <c r="G360" s="152"/>
      <c r="H360" s="153"/>
      <c r="I360" s="214">
        <v>0.4</v>
      </c>
      <c r="K360" s="232"/>
      <c r="L360" s="214"/>
      <c r="M360" s="240">
        <v>0.32000000000000006</v>
      </c>
    </row>
    <row r="361" spans="1:13" s="154" customFormat="1" ht="26.25" customHeight="1" outlineLevel="2" x14ac:dyDescent="0.4">
      <c r="A361" s="148" t="s">
        <v>511</v>
      </c>
      <c r="B361" s="189" t="s">
        <v>898</v>
      </c>
      <c r="C361" s="186"/>
      <c r="D361" s="156">
        <f t="shared" si="37"/>
        <v>0.24</v>
      </c>
      <c r="E361" s="187"/>
      <c r="F361" s="151"/>
      <c r="G361" s="152"/>
      <c r="H361" s="153"/>
      <c r="I361" s="214">
        <v>0.3</v>
      </c>
      <c r="K361" s="232"/>
      <c r="L361" s="214"/>
      <c r="M361" s="240">
        <v>0.24</v>
      </c>
    </row>
    <row r="362" spans="1:13" ht="26.25" customHeight="1" outlineLevel="2" x14ac:dyDescent="0.4">
      <c r="A362" s="148" t="s">
        <v>991</v>
      </c>
      <c r="B362" s="189" t="s">
        <v>897</v>
      </c>
      <c r="C362" s="97">
        <v>0.94</v>
      </c>
      <c r="D362" s="113">
        <f>F362*$J$357</f>
        <v>0.47999999999999993</v>
      </c>
      <c r="E362" s="113"/>
      <c r="F362" s="80">
        <f>C362/$C$357</f>
        <v>0.39999999999999997</v>
      </c>
      <c r="G362" s="130">
        <v>1.1759999999999999</v>
      </c>
      <c r="H362" s="75">
        <f t="shared" si="28"/>
        <v>1.176E-2</v>
      </c>
      <c r="I362" s="154"/>
      <c r="K362" s="231"/>
      <c r="L362" s="225"/>
      <c r="M362" s="239">
        <v>0.47999999999999993</v>
      </c>
    </row>
    <row r="363" spans="1:13" ht="26.25" customHeight="1" outlineLevel="2" x14ac:dyDescent="0.4">
      <c r="A363" s="148" t="s">
        <v>992</v>
      </c>
      <c r="B363" s="189" t="s">
        <v>858</v>
      </c>
      <c r="C363" s="97">
        <v>0.59</v>
      </c>
      <c r="D363" s="113">
        <f t="shared" ref="D363:D365" si="38">F363*$J$357</f>
        <v>0.3012765957446808</v>
      </c>
      <c r="E363" s="113"/>
      <c r="F363" s="80">
        <f>C363/$C$357</f>
        <v>0.25106382978723402</v>
      </c>
      <c r="G363" s="130">
        <v>0.73812765957446802</v>
      </c>
      <c r="H363" s="75">
        <f t="shared" si="28"/>
        <v>7.3812765957446801E-3</v>
      </c>
      <c r="I363" s="154"/>
      <c r="K363" s="231"/>
      <c r="L363" s="225"/>
      <c r="M363" s="239">
        <v>0.3012765957446808</v>
      </c>
    </row>
    <row r="364" spans="1:13" ht="26.25" customHeight="1" outlineLevel="2" x14ac:dyDescent="0.4">
      <c r="A364" s="148" t="s">
        <v>993</v>
      </c>
      <c r="B364" s="189" t="s">
        <v>841</v>
      </c>
      <c r="C364" s="97">
        <v>0.47</v>
      </c>
      <c r="D364" s="113">
        <f t="shared" si="38"/>
        <v>0.23999999999999996</v>
      </c>
      <c r="E364" s="113"/>
      <c r="F364" s="80">
        <f>C364/$C$357</f>
        <v>0.19999999999999998</v>
      </c>
      <c r="G364" s="130">
        <v>0.58799999999999997</v>
      </c>
      <c r="H364" s="75">
        <f t="shared" si="28"/>
        <v>5.8799999999999998E-3</v>
      </c>
      <c r="I364" s="154"/>
      <c r="K364" s="231"/>
      <c r="L364" s="225"/>
      <c r="M364" s="239">
        <v>0.23999999999999996</v>
      </c>
    </row>
    <row r="365" spans="1:13" ht="26.25" customHeight="1" outlineLevel="2" x14ac:dyDescent="0.4">
      <c r="A365" s="148" t="s">
        <v>994</v>
      </c>
      <c r="B365" s="189" t="s">
        <v>896</v>
      </c>
      <c r="C365" s="97">
        <v>0.35</v>
      </c>
      <c r="D365" s="113">
        <f t="shared" si="38"/>
        <v>0.17872340425531913</v>
      </c>
      <c r="E365" s="113"/>
      <c r="F365" s="80">
        <f>C365/$C$357</f>
        <v>0.14893617021276595</v>
      </c>
      <c r="G365" s="130">
        <v>0.43787234042553186</v>
      </c>
      <c r="H365" s="75">
        <f t="shared" si="28"/>
        <v>4.3787234042553186E-3</v>
      </c>
      <c r="I365" s="154"/>
      <c r="K365" s="231"/>
      <c r="L365" s="225"/>
      <c r="M365" s="239">
        <v>0.17872340425531913</v>
      </c>
    </row>
    <row r="366" spans="1:13" ht="26.25" customHeight="1" outlineLevel="1" x14ac:dyDescent="0.4">
      <c r="A366" s="185">
        <v>2.7</v>
      </c>
      <c r="B366" s="91" t="s">
        <v>513</v>
      </c>
      <c r="C366" s="92">
        <v>3.12</v>
      </c>
      <c r="D366" s="101">
        <v>2</v>
      </c>
      <c r="E366" s="100"/>
      <c r="F366" s="98">
        <f>C366/$C$183</f>
        <v>0.04</v>
      </c>
      <c r="G366" s="130">
        <v>2.94</v>
      </c>
      <c r="H366" s="75">
        <f t="shared" si="28"/>
        <v>2.9399999999999999E-2</v>
      </c>
      <c r="I366" s="220">
        <f>40%*D366</f>
        <v>0.8</v>
      </c>
      <c r="J366" s="220">
        <f>60%*D366</f>
        <v>1.2</v>
      </c>
      <c r="K366" s="231">
        <f>D366/$D$183</f>
        <v>2.4096385542168676E-2</v>
      </c>
      <c r="L366" s="225">
        <v>2.2727272727272728E-2</v>
      </c>
      <c r="M366" s="239">
        <v>2</v>
      </c>
    </row>
    <row r="367" spans="1:13" s="183" customFormat="1" ht="26.25" customHeight="1" outlineLevel="2" x14ac:dyDescent="0.4">
      <c r="A367" s="148" t="s">
        <v>514</v>
      </c>
      <c r="B367" s="184" t="s">
        <v>842</v>
      </c>
      <c r="C367" s="178"/>
      <c r="D367" s="217">
        <f>I367*$I$366</f>
        <v>8.0000000000000016E-2</v>
      </c>
      <c r="E367" s="179"/>
      <c r="F367" s="180"/>
      <c r="G367" s="181"/>
      <c r="H367" s="182"/>
      <c r="I367" s="214">
        <v>0.1</v>
      </c>
      <c r="K367" s="234"/>
      <c r="L367" s="227"/>
      <c r="M367" s="242">
        <v>8.0000000000000016E-2</v>
      </c>
    </row>
    <row r="368" spans="1:13" s="183" customFormat="1" ht="26.25" customHeight="1" outlineLevel="2" x14ac:dyDescent="0.4">
      <c r="A368" s="148" t="s">
        <v>516</v>
      </c>
      <c r="B368" s="184" t="s">
        <v>843</v>
      </c>
      <c r="C368" s="178"/>
      <c r="D368" s="217">
        <f t="shared" ref="D368:D370" si="39">I368*$I$366</f>
        <v>0.16000000000000003</v>
      </c>
      <c r="E368" s="179"/>
      <c r="F368" s="180"/>
      <c r="G368" s="181"/>
      <c r="H368" s="182"/>
      <c r="I368" s="214">
        <v>0.2</v>
      </c>
      <c r="K368" s="234"/>
      <c r="L368" s="227"/>
      <c r="M368" s="242">
        <v>0.16000000000000003</v>
      </c>
    </row>
    <row r="369" spans="1:13" s="183" customFormat="1" ht="26.25" customHeight="1" outlineLevel="2" x14ac:dyDescent="0.4">
      <c r="A369" s="148" t="s">
        <v>518</v>
      </c>
      <c r="B369" s="184" t="s">
        <v>844</v>
      </c>
      <c r="C369" s="178"/>
      <c r="D369" s="217">
        <f t="shared" si="39"/>
        <v>0.32000000000000006</v>
      </c>
      <c r="E369" s="179"/>
      <c r="F369" s="180"/>
      <c r="G369" s="181"/>
      <c r="H369" s="182"/>
      <c r="I369" s="214">
        <v>0.4</v>
      </c>
      <c r="K369" s="234"/>
      <c r="L369" s="227"/>
      <c r="M369" s="242">
        <v>0.32000000000000006</v>
      </c>
    </row>
    <row r="370" spans="1:13" s="183" customFormat="1" ht="26.25" customHeight="1" outlineLevel="2" x14ac:dyDescent="0.4">
      <c r="A370" s="148" t="s">
        <v>520</v>
      </c>
      <c r="B370" s="189" t="s">
        <v>845</v>
      </c>
      <c r="C370" s="186"/>
      <c r="D370" s="217">
        <f t="shared" si="39"/>
        <v>0.24</v>
      </c>
      <c r="E370" s="179"/>
      <c r="F370" s="180"/>
      <c r="G370" s="181"/>
      <c r="H370" s="182"/>
      <c r="I370" s="214">
        <v>0.3</v>
      </c>
      <c r="K370" s="234"/>
      <c r="L370" s="227"/>
      <c r="M370" s="242">
        <v>0.24</v>
      </c>
    </row>
    <row r="371" spans="1:13" ht="26.25" customHeight="1" outlineLevel="2" x14ac:dyDescent="0.4">
      <c r="A371" s="148" t="s">
        <v>521</v>
      </c>
      <c r="B371" s="189" t="s">
        <v>846</v>
      </c>
      <c r="C371" s="149">
        <v>1.0900000000000001</v>
      </c>
      <c r="D371" s="169">
        <f>F371*$J$366</f>
        <v>0.41923076923076924</v>
      </c>
      <c r="E371" s="114"/>
      <c r="F371" s="115">
        <f>C371/$C$366</f>
        <v>0.34935897435897439</v>
      </c>
      <c r="G371" s="130">
        <v>1.0271153846153847</v>
      </c>
      <c r="H371" s="75">
        <f t="shared" si="28"/>
        <v>1.0271153846153847E-2</v>
      </c>
      <c r="K371" s="231"/>
      <c r="L371" s="225"/>
      <c r="M371" s="239">
        <v>0.41923076923076924</v>
      </c>
    </row>
    <row r="372" spans="1:13" ht="26.25" customHeight="1" outlineLevel="2" x14ac:dyDescent="0.4">
      <c r="A372" s="148" t="s">
        <v>995</v>
      </c>
      <c r="B372" s="189" t="s">
        <v>847</v>
      </c>
      <c r="C372" s="149">
        <v>0.31</v>
      </c>
      <c r="D372" s="169">
        <f t="shared" ref="D372:D375" si="40">F372*$J$366</f>
        <v>0.11923076923076922</v>
      </c>
      <c r="E372" s="114"/>
      <c r="F372" s="115">
        <f>C372/$C$366</f>
        <v>9.9358974358974353E-2</v>
      </c>
      <c r="G372" s="130">
        <v>0.29211538461538461</v>
      </c>
      <c r="H372" s="75">
        <f t="shared" ref="H372:H459" si="41">G372/100</f>
        <v>2.9211538461538459E-3</v>
      </c>
      <c r="K372" s="231"/>
      <c r="L372" s="225"/>
      <c r="M372" s="239">
        <v>0.11923076923076922</v>
      </c>
    </row>
    <row r="373" spans="1:13" ht="26.25" customHeight="1" outlineLevel="2" x14ac:dyDescent="0.4">
      <c r="A373" s="148" t="s">
        <v>996</v>
      </c>
      <c r="B373" s="189" t="s">
        <v>848</v>
      </c>
      <c r="C373" s="149">
        <v>1.4</v>
      </c>
      <c r="D373" s="169">
        <f t="shared" si="40"/>
        <v>0.53846153846153844</v>
      </c>
      <c r="E373" s="114"/>
      <c r="F373" s="115">
        <f>C373/$C$366</f>
        <v>0.44871794871794868</v>
      </c>
      <c r="G373" s="130">
        <v>1.319230769230769</v>
      </c>
      <c r="H373" s="75">
        <f t="shared" si="41"/>
        <v>1.3192307692307691E-2</v>
      </c>
      <c r="K373" s="231"/>
      <c r="L373" s="225"/>
      <c r="M373" s="239">
        <v>0.53846153846153844</v>
      </c>
    </row>
    <row r="374" spans="1:13" ht="26.25" customHeight="1" outlineLevel="2" x14ac:dyDescent="0.4">
      <c r="A374" s="148" t="s">
        <v>997</v>
      </c>
      <c r="B374" s="189" t="s">
        <v>849</v>
      </c>
      <c r="C374" s="149">
        <v>0.16</v>
      </c>
      <c r="D374" s="169">
        <f t="shared" si="40"/>
        <v>6.1538461538461535E-2</v>
      </c>
      <c r="E374" s="114"/>
      <c r="F374" s="115">
        <f>C374/$C$366</f>
        <v>5.128205128205128E-2</v>
      </c>
      <c r="G374" s="130">
        <v>0.15076923076923077</v>
      </c>
      <c r="H374" s="75">
        <f t="shared" si="41"/>
        <v>1.5076923076923078E-3</v>
      </c>
      <c r="K374" s="231"/>
      <c r="L374" s="225"/>
      <c r="M374" s="239">
        <v>6.1538461538461535E-2</v>
      </c>
    </row>
    <row r="375" spans="1:13" ht="26.25" customHeight="1" outlineLevel="2" x14ac:dyDescent="0.4">
      <c r="A375" s="148" t="s">
        <v>998</v>
      </c>
      <c r="B375" s="189" t="s">
        <v>850</v>
      </c>
      <c r="C375" s="149">
        <v>0.16</v>
      </c>
      <c r="D375" s="169">
        <f t="shared" si="40"/>
        <v>6.1538461538461535E-2</v>
      </c>
      <c r="E375" s="114"/>
      <c r="F375" s="115">
        <f>C375/$C$366</f>
        <v>5.128205128205128E-2</v>
      </c>
      <c r="G375" s="130">
        <v>0.15076923076923077</v>
      </c>
      <c r="H375" s="75">
        <f t="shared" si="41"/>
        <v>1.5076923076923078E-3</v>
      </c>
      <c r="K375" s="231"/>
      <c r="L375" s="225"/>
      <c r="M375" s="239">
        <v>6.1538461538461535E-2</v>
      </c>
    </row>
    <row r="376" spans="1:13" ht="26.25" customHeight="1" outlineLevel="1" x14ac:dyDescent="0.4">
      <c r="A376" s="90">
        <v>2.8</v>
      </c>
      <c r="B376" s="91" t="s">
        <v>523</v>
      </c>
      <c r="C376" s="92">
        <v>7.02</v>
      </c>
      <c r="D376" s="116">
        <v>6</v>
      </c>
      <c r="E376" s="116"/>
      <c r="F376" s="98">
        <f>C376/$C$183</f>
        <v>0.09</v>
      </c>
      <c r="G376" s="130">
        <v>8</v>
      </c>
      <c r="H376" s="75">
        <f t="shared" si="41"/>
        <v>0.08</v>
      </c>
      <c r="K376" s="231">
        <f>D376/$D$183</f>
        <v>7.2289156626506021E-2</v>
      </c>
      <c r="L376" s="225">
        <v>0.08</v>
      </c>
      <c r="M376" s="239">
        <v>7.04</v>
      </c>
    </row>
    <row r="377" spans="1:13" ht="26.25" customHeight="1" outlineLevel="2" x14ac:dyDescent="0.4">
      <c r="A377" s="208" t="s">
        <v>524</v>
      </c>
      <c r="B377" s="209" t="s">
        <v>801</v>
      </c>
      <c r="C377" s="210"/>
      <c r="D377" s="211">
        <f>D376/2</f>
        <v>3</v>
      </c>
      <c r="E377" s="116"/>
      <c r="F377" s="98"/>
      <c r="G377" s="130"/>
      <c r="H377" s="75"/>
      <c r="I377" s="220">
        <f>D377*40%</f>
        <v>1.2000000000000002</v>
      </c>
      <c r="J377" s="220">
        <f>D377*60%</f>
        <v>1.7999999999999998</v>
      </c>
      <c r="K377" s="231"/>
      <c r="L377" s="225"/>
      <c r="M377" s="239">
        <v>3.52</v>
      </c>
    </row>
    <row r="378" spans="1:13" s="154" customFormat="1" ht="26.25" customHeight="1" outlineLevel="3" x14ac:dyDescent="0.4">
      <c r="A378" s="161" t="s">
        <v>999</v>
      </c>
      <c r="B378" s="109" t="s">
        <v>851</v>
      </c>
      <c r="C378" s="186"/>
      <c r="D378" s="156">
        <f>I378*$I$377</f>
        <v>0.12000000000000002</v>
      </c>
      <c r="E378" s="188"/>
      <c r="F378" s="151"/>
      <c r="G378" s="152"/>
      <c r="H378" s="153"/>
      <c r="I378" s="214">
        <v>0.1</v>
      </c>
      <c r="K378" s="232"/>
      <c r="L378" s="214"/>
      <c r="M378" s="240">
        <v>0.14080000000000001</v>
      </c>
    </row>
    <row r="379" spans="1:13" s="154" customFormat="1" ht="26.25" customHeight="1" outlineLevel="3" x14ac:dyDescent="0.4">
      <c r="A379" s="161" t="s">
        <v>1000</v>
      </c>
      <c r="B379" s="109" t="s">
        <v>852</v>
      </c>
      <c r="C379" s="186"/>
      <c r="D379" s="156">
        <f t="shared" ref="D379:D381" si="42">I379*$I$377</f>
        <v>0.24000000000000005</v>
      </c>
      <c r="E379" s="188"/>
      <c r="F379" s="151"/>
      <c r="G379" s="152"/>
      <c r="H379" s="153"/>
      <c r="I379" s="214">
        <v>0.2</v>
      </c>
      <c r="K379" s="232"/>
      <c r="L379" s="214"/>
      <c r="M379" s="240">
        <v>0.28160000000000002</v>
      </c>
    </row>
    <row r="380" spans="1:13" s="154" customFormat="1" ht="26.25" customHeight="1" outlineLevel="3" x14ac:dyDescent="0.4">
      <c r="A380" s="161" t="s">
        <v>1001</v>
      </c>
      <c r="B380" s="189" t="s">
        <v>853</v>
      </c>
      <c r="C380" s="186"/>
      <c r="D380" s="156">
        <f t="shared" si="42"/>
        <v>0.48000000000000009</v>
      </c>
      <c r="E380" s="188"/>
      <c r="F380" s="151"/>
      <c r="G380" s="152"/>
      <c r="H380" s="153"/>
      <c r="I380" s="214">
        <v>0.4</v>
      </c>
      <c r="K380" s="232"/>
      <c r="L380" s="214"/>
      <c r="M380" s="240">
        <v>0.56320000000000003</v>
      </c>
    </row>
    <row r="381" spans="1:13" s="154" customFormat="1" ht="26.25" customHeight="1" outlineLevel="3" x14ac:dyDescent="0.4">
      <c r="A381" s="161" t="s">
        <v>1002</v>
      </c>
      <c r="B381" s="189" t="s">
        <v>854</v>
      </c>
      <c r="C381" s="186"/>
      <c r="D381" s="156">
        <f t="shared" si="42"/>
        <v>0.36000000000000004</v>
      </c>
      <c r="E381" s="188"/>
      <c r="F381" s="151"/>
      <c r="G381" s="152"/>
      <c r="H381" s="153"/>
      <c r="I381" s="214">
        <v>0.3</v>
      </c>
      <c r="K381" s="232"/>
      <c r="L381" s="214"/>
      <c r="M381" s="240">
        <v>0.42240000000000005</v>
      </c>
    </row>
    <row r="382" spans="1:13" ht="26.25" customHeight="1" outlineLevel="3" x14ac:dyDescent="0.4">
      <c r="A382" s="161" t="s">
        <v>1003</v>
      </c>
      <c r="B382" s="189" t="s">
        <v>857</v>
      </c>
      <c r="C382" s="149">
        <v>2.81</v>
      </c>
      <c r="D382" s="169">
        <f>F382*$J$377</f>
        <v>0.72051282051282051</v>
      </c>
      <c r="E382" s="114"/>
      <c r="F382" s="115">
        <f>C382/$C$376</f>
        <v>0.40028490028490032</v>
      </c>
      <c r="G382" s="130">
        <v>4.9034900284900287</v>
      </c>
      <c r="H382" s="75">
        <f t="shared" si="41"/>
        <v>4.903490028490029E-2</v>
      </c>
      <c r="K382" s="231"/>
      <c r="L382" s="225"/>
      <c r="M382" s="239">
        <v>0.84540170940170956</v>
      </c>
    </row>
    <row r="383" spans="1:13" ht="26.25" customHeight="1" outlineLevel="3" x14ac:dyDescent="0.4">
      <c r="A383" s="161" t="s">
        <v>1004</v>
      </c>
      <c r="B383" s="189" t="s">
        <v>858</v>
      </c>
      <c r="C383" s="149">
        <v>1.76</v>
      </c>
      <c r="D383" s="169">
        <f t="shared" ref="D383:D384" si="43">F383*$J$377</f>
        <v>0.45128205128205129</v>
      </c>
      <c r="E383" s="114"/>
      <c r="F383" s="115">
        <f>C383/$C$376</f>
        <v>0.25071225071225073</v>
      </c>
      <c r="G383" s="130">
        <v>3.0712250712250713</v>
      </c>
      <c r="H383" s="75">
        <f t="shared" si="41"/>
        <v>3.0712250712250713E-2</v>
      </c>
      <c r="K383" s="231"/>
      <c r="L383" s="225"/>
      <c r="M383" s="239">
        <v>0.52950427350427354</v>
      </c>
    </row>
    <row r="384" spans="1:13" ht="26.25" customHeight="1" outlineLevel="3" x14ac:dyDescent="0.4">
      <c r="A384" s="161" t="s">
        <v>1005</v>
      </c>
      <c r="B384" s="189" t="s">
        <v>855</v>
      </c>
      <c r="C384" s="149">
        <v>1.4</v>
      </c>
      <c r="D384" s="169">
        <f t="shared" si="43"/>
        <v>0.35897435897435892</v>
      </c>
      <c r="E384" s="114"/>
      <c r="F384" s="115">
        <f>C384/$C$376</f>
        <v>0.19943019943019943</v>
      </c>
      <c r="G384" s="130">
        <v>2.4430199430199431</v>
      </c>
      <c r="H384" s="75">
        <f t="shared" si="41"/>
        <v>2.4430199430199431E-2</v>
      </c>
      <c r="K384" s="231"/>
      <c r="L384" s="225"/>
      <c r="M384" s="239">
        <v>0.42119658119658121</v>
      </c>
    </row>
    <row r="385" spans="1:13" ht="26.25" customHeight="1" outlineLevel="3" x14ac:dyDescent="0.4">
      <c r="A385" s="161" t="s">
        <v>1006</v>
      </c>
      <c r="B385" s="189" t="s">
        <v>856</v>
      </c>
      <c r="C385" s="149">
        <v>1.05</v>
      </c>
      <c r="D385" s="169">
        <f>F385*$J$377</f>
        <v>0.26923076923076927</v>
      </c>
      <c r="E385" s="114"/>
      <c r="F385" s="115">
        <f>C385/$C$376</f>
        <v>0.1495726495726496</v>
      </c>
      <c r="G385" s="130">
        <v>1.8322649572649576</v>
      </c>
      <c r="H385" s="75">
        <f t="shared" si="41"/>
        <v>1.8322649572649577E-2</v>
      </c>
      <c r="K385" s="231"/>
      <c r="L385" s="225"/>
      <c r="M385" s="239">
        <v>0.31589743589743596</v>
      </c>
    </row>
    <row r="386" spans="1:13" ht="26.25" customHeight="1" outlineLevel="2" x14ac:dyDescent="0.4">
      <c r="A386" s="208" t="s">
        <v>526</v>
      </c>
      <c r="B386" s="209" t="s">
        <v>802</v>
      </c>
      <c r="C386" s="210"/>
      <c r="D386" s="211">
        <f>D376/2</f>
        <v>3</v>
      </c>
      <c r="E386" s="116"/>
      <c r="F386" s="98"/>
      <c r="G386" s="130"/>
      <c r="H386" s="75"/>
      <c r="I386" s="220">
        <f>D386*40%</f>
        <v>1.2000000000000002</v>
      </c>
      <c r="J386" s="220">
        <f>D386*60%</f>
        <v>1.7999999999999998</v>
      </c>
      <c r="K386" s="231"/>
      <c r="L386" s="225"/>
      <c r="M386" s="239">
        <v>3.52</v>
      </c>
    </row>
    <row r="387" spans="1:13" s="154" customFormat="1" ht="26.25" customHeight="1" outlineLevel="3" x14ac:dyDescent="0.4">
      <c r="A387" s="161" t="s">
        <v>1007</v>
      </c>
      <c r="B387" s="109" t="s">
        <v>859</v>
      </c>
      <c r="C387" s="186"/>
      <c r="D387" s="156">
        <f>I387*$I$386</f>
        <v>0.12000000000000002</v>
      </c>
      <c r="E387" s="188"/>
      <c r="F387" s="151"/>
      <c r="G387" s="152"/>
      <c r="H387" s="153"/>
      <c r="I387" s="214">
        <v>0.1</v>
      </c>
      <c r="K387" s="232"/>
      <c r="L387" s="214"/>
      <c r="M387" s="240">
        <v>0.14080000000000001</v>
      </c>
    </row>
    <row r="388" spans="1:13" s="154" customFormat="1" ht="26.25" customHeight="1" outlineLevel="3" x14ac:dyDescent="0.4">
      <c r="A388" s="161" t="s">
        <v>1008</v>
      </c>
      <c r="B388" s="109" t="s">
        <v>860</v>
      </c>
      <c r="C388" s="186"/>
      <c r="D388" s="156">
        <f t="shared" ref="D388:D390" si="44">I388*$I$386</f>
        <v>0.24000000000000005</v>
      </c>
      <c r="E388" s="188"/>
      <c r="F388" s="151"/>
      <c r="G388" s="152"/>
      <c r="H388" s="153"/>
      <c r="I388" s="214">
        <v>0.2</v>
      </c>
      <c r="K388" s="232"/>
      <c r="L388" s="214"/>
      <c r="M388" s="240">
        <v>0.28160000000000002</v>
      </c>
    </row>
    <row r="389" spans="1:13" s="154" customFormat="1" ht="26.25" customHeight="1" outlineLevel="3" x14ac:dyDescent="0.4">
      <c r="A389" s="161" t="s">
        <v>1009</v>
      </c>
      <c r="B389" s="189" t="s">
        <v>861</v>
      </c>
      <c r="C389" s="186"/>
      <c r="D389" s="156">
        <f t="shared" si="44"/>
        <v>0.48000000000000009</v>
      </c>
      <c r="E389" s="188"/>
      <c r="F389" s="151"/>
      <c r="G389" s="152"/>
      <c r="H389" s="153"/>
      <c r="I389" s="214">
        <v>0.4</v>
      </c>
      <c r="K389" s="232"/>
      <c r="L389" s="214"/>
      <c r="M389" s="240">
        <v>0.56320000000000003</v>
      </c>
    </row>
    <row r="390" spans="1:13" s="154" customFormat="1" ht="26.25" customHeight="1" outlineLevel="3" x14ac:dyDescent="0.4">
      <c r="A390" s="161" t="s">
        <v>1010</v>
      </c>
      <c r="B390" s="189" t="s">
        <v>862</v>
      </c>
      <c r="C390" s="186"/>
      <c r="D390" s="156">
        <f t="shared" si="44"/>
        <v>0.36000000000000004</v>
      </c>
      <c r="E390" s="188"/>
      <c r="F390" s="151"/>
      <c r="G390" s="152"/>
      <c r="H390" s="153"/>
      <c r="I390" s="214">
        <v>0.3</v>
      </c>
      <c r="K390" s="232"/>
      <c r="L390" s="214"/>
      <c r="M390" s="240">
        <v>0.42240000000000005</v>
      </c>
    </row>
    <row r="391" spans="1:13" ht="26.25" customHeight="1" outlineLevel="3" x14ac:dyDescent="0.4">
      <c r="A391" s="161" t="s">
        <v>1011</v>
      </c>
      <c r="B391" s="189" t="s">
        <v>857</v>
      </c>
      <c r="C391" s="149">
        <v>2.81</v>
      </c>
      <c r="D391" s="169">
        <f>F391*$J$386</f>
        <v>0.72051282051282051</v>
      </c>
      <c r="E391" s="114"/>
      <c r="F391" s="115">
        <f>C391/$C$376</f>
        <v>0.40028490028490032</v>
      </c>
      <c r="G391" s="130"/>
      <c r="H391" s="75"/>
      <c r="K391" s="231"/>
      <c r="L391" s="225"/>
      <c r="M391" s="239">
        <v>0.84540170940170956</v>
      </c>
    </row>
    <row r="392" spans="1:13" ht="26.25" customHeight="1" outlineLevel="3" x14ac:dyDescent="0.4">
      <c r="A392" s="161" t="s">
        <v>1012</v>
      </c>
      <c r="B392" s="189" t="s">
        <v>858</v>
      </c>
      <c r="C392" s="149">
        <v>1.76</v>
      </c>
      <c r="D392" s="169">
        <f t="shared" ref="D392:D394" si="45">F392*$J$386</f>
        <v>0.45128205128205129</v>
      </c>
      <c r="E392" s="114"/>
      <c r="F392" s="115">
        <f>C392/$C$376</f>
        <v>0.25071225071225073</v>
      </c>
      <c r="G392" s="130"/>
      <c r="H392" s="75"/>
      <c r="K392" s="231"/>
      <c r="L392" s="225"/>
      <c r="M392" s="239">
        <v>0.52950427350427354</v>
      </c>
    </row>
    <row r="393" spans="1:13" ht="26.25" customHeight="1" outlineLevel="3" x14ac:dyDescent="0.4">
      <c r="A393" s="161" t="s">
        <v>1013</v>
      </c>
      <c r="B393" s="189" t="s">
        <v>855</v>
      </c>
      <c r="C393" s="149">
        <v>1.4</v>
      </c>
      <c r="D393" s="169">
        <f t="shared" si="45"/>
        <v>0.35897435897435892</v>
      </c>
      <c r="E393" s="114"/>
      <c r="F393" s="115">
        <f>C393/$C$376</f>
        <v>0.19943019943019943</v>
      </c>
      <c r="G393" s="130"/>
      <c r="H393" s="75"/>
      <c r="K393" s="231"/>
      <c r="L393" s="225"/>
      <c r="M393" s="239">
        <v>0.42119658119658121</v>
      </c>
    </row>
    <row r="394" spans="1:13" ht="26.25" customHeight="1" outlineLevel="3" x14ac:dyDescent="0.4">
      <c r="A394" s="161" t="s">
        <v>1014</v>
      </c>
      <c r="B394" s="189" t="s">
        <v>856</v>
      </c>
      <c r="C394" s="149">
        <v>1.05</v>
      </c>
      <c r="D394" s="169">
        <f t="shared" si="45"/>
        <v>0.26923076923076927</v>
      </c>
      <c r="E394" s="114"/>
      <c r="F394" s="115">
        <f>C394/$C$376</f>
        <v>0.1495726495726496</v>
      </c>
      <c r="G394" s="130"/>
      <c r="H394" s="75"/>
      <c r="K394" s="231"/>
      <c r="L394" s="225"/>
      <c r="M394" s="239">
        <v>0.31589743589743596</v>
      </c>
    </row>
    <row r="395" spans="1:13" ht="26.25" customHeight="1" outlineLevel="1" x14ac:dyDescent="0.4">
      <c r="A395" s="90">
        <v>2.9</v>
      </c>
      <c r="B395" s="91" t="s">
        <v>531</v>
      </c>
      <c r="C395" s="92">
        <v>3.09</v>
      </c>
      <c r="D395" s="116">
        <v>3</v>
      </c>
      <c r="E395" s="116"/>
      <c r="F395" s="98">
        <f>C395/$C$183</f>
        <v>3.9615384615384615E-2</v>
      </c>
      <c r="G395" s="130">
        <v>4</v>
      </c>
      <c r="H395" s="75">
        <f t="shared" si="41"/>
        <v>0.04</v>
      </c>
      <c r="K395" s="231">
        <f>D395/$D$183</f>
        <v>3.614457831325301E-2</v>
      </c>
      <c r="L395" s="225">
        <v>0.04</v>
      </c>
      <c r="M395" s="239">
        <v>3.52</v>
      </c>
    </row>
    <row r="396" spans="1:13" ht="26.25" customHeight="1" outlineLevel="3" x14ac:dyDescent="0.4">
      <c r="A396" s="90" t="s">
        <v>532</v>
      </c>
      <c r="B396" s="131" t="s">
        <v>1073</v>
      </c>
      <c r="C396" s="92" t="e">
        <f>C397+#REF!</f>
        <v>#REF!</v>
      </c>
      <c r="D396" s="116">
        <f>D395/2</f>
        <v>1.5</v>
      </c>
      <c r="E396" s="116"/>
      <c r="F396" s="98"/>
      <c r="G396" s="130"/>
      <c r="H396" s="75"/>
      <c r="K396" s="231"/>
      <c r="L396" s="225"/>
      <c r="M396" s="239">
        <v>1.76</v>
      </c>
    </row>
    <row r="397" spans="1:13" s="140" customFormat="1" ht="26.25" customHeight="1" outlineLevel="4" x14ac:dyDescent="0.4">
      <c r="A397" s="135" t="s">
        <v>534</v>
      </c>
      <c r="B397" s="132" t="s">
        <v>533</v>
      </c>
      <c r="C397" s="136">
        <v>0.81</v>
      </c>
      <c r="D397" s="114">
        <v>1.5</v>
      </c>
      <c r="E397" s="137"/>
      <c r="F397" s="117">
        <v>0.5</v>
      </c>
      <c r="G397" s="138"/>
      <c r="H397" s="139"/>
      <c r="I397" s="221">
        <f>D397*40%</f>
        <v>0.60000000000000009</v>
      </c>
      <c r="J397" s="221">
        <f>60%*D397</f>
        <v>0.89999999999999991</v>
      </c>
      <c r="K397" s="235"/>
      <c r="L397" s="228"/>
      <c r="M397" s="243">
        <v>0.88</v>
      </c>
    </row>
    <row r="398" spans="1:13" s="174" customFormat="1" ht="26.25" customHeight="1" outlineLevel="5" x14ac:dyDescent="0.4">
      <c r="A398" s="213" t="s">
        <v>1037</v>
      </c>
      <c r="B398" s="109" t="s">
        <v>1025</v>
      </c>
      <c r="C398" s="168"/>
      <c r="D398" s="218">
        <f>I398*$I$397</f>
        <v>6.0000000000000012E-2</v>
      </c>
      <c r="E398" s="170"/>
      <c r="F398" s="171"/>
      <c r="G398" s="172"/>
      <c r="H398" s="173"/>
      <c r="I398" s="214">
        <v>0.1</v>
      </c>
      <c r="K398" s="236"/>
      <c r="L398" s="229"/>
      <c r="M398" s="244">
        <v>3.5200000000000002E-2</v>
      </c>
    </row>
    <row r="399" spans="1:13" s="174" customFormat="1" ht="26.25" customHeight="1" outlineLevel="5" x14ac:dyDescent="0.4">
      <c r="A399" s="213" t="s">
        <v>1038</v>
      </c>
      <c r="B399" s="109" t="s">
        <v>1026</v>
      </c>
      <c r="C399" s="168"/>
      <c r="D399" s="218">
        <f t="shared" ref="D399:D401" si="46">I399*$I$397</f>
        <v>0.12000000000000002</v>
      </c>
      <c r="E399" s="170"/>
      <c r="F399" s="171"/>
      <c r="G399" s="172"/>
      <c r="H399" s="173"/>
      <c r="I399" s="214">
        <v>0.2</v>
      </c>
      <c r="K399" s="236"/>
      <c r="L399" s="229"/>
      <c r="M399" s="244">
        <v>7.0400000000000004E-2</v>
      </c>
    </row>
    <row r="400" spans="1:13" s="174" customFormat="1" ht="26.25" customHeight="1" outlineLevel="5" x14ac:dyDescent="0.4">
      <c r="A400" s="213" t="s">
        <v>1039</v>
      </c>
      <c r="B400" s="109" t="s">
        <v>1027</v>
      </c>
      <c r="C400" s="168"/>
      <c r="D400" s="218">
        <f t="shared" si="46"/>
        <v>0.24000000000000005</v>
      </c>
      <c r="E400" s="170"/>
      <c r="F400" s="171"/>
      <c r="G400" s="172"/>
      <c r="H400" s="173"/>
      <c r="I400" s="214">
        <v>0.4</v>
      </c>
      <c r="K400" s="236"/>
      <c r="L400" s="229"/>
      <c r="M400" s="244">
        <v>0.14080000000000001</v>
      </c>
    </row>
    <row r="401" spans="1:13" s="174" customFormat="1" ht="26.25" customHeight="1" outlineLevel="5" x14ac:dyDescent="0.4">
      <c r="A401" s="213" t="s">
        <v>1040</v>
      </c>
      <c r="B401" s="109" t="s">
        <v>1028</v>
      </c>
      <c r="C401" s="168"/>
      <c r="D401" s="218">
        <f t="shared" si="46"/>
        <v>0.18000000000000002</v>
      </c>
      <c r="E401" s="170"/>
      <c r="F401" s="171"/>
      <c r="G401" s="172"/>
      <c r="H401" s="173"/>
      <c r="I401" s="214">
        <v>0.3</v>
      </c>
      <c r="K401" s="236"/>
      <c r="L401" s="229"/>
      <c r="M401" s="244">
        <v>0.10560000000000001</v>
      </c>
    </row>
    <row r="402" spans="1:13" s="146" customFormat="1" ht="26.25" customHeight="1" outlineLevel="5" x14ac:dyDescent="0.4">
      <c r="A402" s="213" t="s">
        <v>1041</v>
      </c>
      <c r="B402" s="134" t="s">
        <v>866</v>
      </c>
      <c r="C402" s="141">
        <v>0.40500000000000003</v>
      </c>
      <c r="D402" s="113">
        <f>F402*$J$397</f>
        <v>0.44999999999999996</v>
      </c>
      <c r="E402" s="142"/>
      <c r="F402" s="143">
        <f>C402/$C$397</f>
        <v>0.5</v>
      </c>
      <c r="G402" s="144"/>
      <c r="H402" s="145"/>
      <c r="K402" s="237"/>
      <c r="L402" s="230"/>
      <c r="M402" s="245">
        <v>0.26400000000000001</v>
      </c>
    </row>
    <row r="403" spans="1:13" s="146" customFormat="1" ht="26.25" customHeight="1" outlineLevel="5" x14ac:dyDescent="0.4">
      <c r="A403" s="213" t="s">
        <v>1042</v>
      </c>
      <c r="B403" s="134" t="s">
        <v>894</v>
      </c>
      <c r="C403" s="141">
        <v>0.32500000000000001</v>
      </c>
      <c r="D403" s="113">
        <f t="shared" ref="D403:D404" si="47">F403*$J$397</f>
        <v>0.3611111111111111</v>
      </c>
      <c r="E403" s="142"/>
      <c r="F403" s="143">
        <f>C403/$C$397</f>
        <v>0.40123456790123457</v>
      </c>
      <c r="G403" s="144"/>
      <c r="H403" s="145"/>
      <c r="K403" s="237"/>
      <c r="L403" s="230"/>
      <c r="M403" s="245">
        <v>0.21185185185185187</v>
      </c>
    </row>
    <row r="404" spans="1:13" s="146" customFormat="1" ht="26.25" customHeight="1" outlineLevel="5" x14ac:dyDescent="0.4">
      <c r="A404" s="213" t="s">
        <v>1043</v>
      </c>
      <c r="B404" s="134" t="s">
        <v>895</v>
      </c>
      <c r="C404" s="141">
        <v>0.08</v>
      </c>
      <c r="D404" s="113">
        <f t="shared" si="47"/>
        <v>8.8888888888888878E-2</v>
      </c>
      <c r="E404" s="142"/>
      <c r="F404" s="143">
        <f>C404/$C$397</f>
        <v>9.8765432098765427E-2</v>
      </c>
      <c r="G404" s="144"/>
      <c r="H404" s="145"/>
      <c r="K404" s="237"/>
      <c r="L404" s="230"/>
      <c r="M404" s="245">
        <v>5.2148148148148145E-2</v>
      </c>
    </row>
    <row r="405" spans="1:13" ht="26.25" customHeight="1" outlineLevel="3" x14ac:dyDescent="0.4">
      <c r="A405" s="90" t="s">
        <v>540</v>
      </c>
      <c r="B405" s="131" t="s">
        <v>1023</v>
      </c>
      <c r="C405" s="92">
        <f>C406+C414</f>
        <v>1.5449999999999999</v>
      </c>
      <c r="D405" s="116">
        <f>D395/2</f>
        <v>1.5</v>
      </c>
      <c r="E405" s="116"/>
      <c r="F405" s="98"/>
      <c r="G405" s="130"/>
      <c r="H405" s="75"/>
      <c r="K405" s="231"/>
      <c r="L405" s="225"/>
      <c r="M405" s="239">
        <v>1.76</v>
      </c>
    </row>
    <row r="406" spans="1:13" ht="26.25" customHeight="1" outlineLevel="4" x14ac:dyDescent="0.4">
      <c r="A406" s="103" t="s">
        <v>542</v>
      </c>
      <c r="B406" s="133" t="s">
        <v>1074</v>
      </c>
      <c r="C406" s="105">
        <v>0.81</v>
      </c>
      <c r="D406" s="114">
        <f>F406*D405</f>
        <v>0.49995000000000001</v>
      </c>
      <c r="E406" s="114"/>
      <c r="F406" s="117">
        <v>0.33329999999999999</v>
      </c>
      <c r="G406" s="130">
        <v>4.1102912621359229</v>
      </c>
      <c r="H406" s="75">
        <f t="shared" si="41"/>
        <v>4.1102912621359226E-2</v>
      </c>
      <c r="I406" s="220">
        <f>D406*40%</f>
        <v>0.19998000000000002</v>
      </c>
      <c r="J406" s="220">
        <f>D406*60%</f>
        <v>0.29997000000000001</v>
      </c>
      <c r="K406" s="231"/>
      <c r="L406" s="225"/>
      <c r="M406" s="239">
        <v>0.58660800000000002</v>
      </c>
    </row>
    <row r="407" spans="1:13" s="154" customFormat="1" ht="26.25" customHeight="1" outlineLevel="5" x14ac:dyDescent="0.4">
      <c r="A407" s="148" t="s">
        <v>1044</v>
      </c>
      <c r="B407" s="109" t="s">
        <v>1025</v>
      </c>
      <c r="C407" s="165"/>
      <c r="D407" s="218">
        <f>I407*$I$406</f>
        <v>1.9998000000000002E-2</v>
      </c>
      <c r="E407" s="169"/>
      <c r="F407" s="171"/>
      <c r="G407" s="152"/>
      <c r="H407" s="153"/>
      <c r="I407" s="214">
        <v>0.1</v>
      </c>
      <c r="K407" s="232"/>
      <c r="L407" s="214"/>
      <c r="M407" s="240">
        <v>2.3464320000000004E-2</v>
      </c>
    </row>
    <row r="408" spans="1:13" s="154" customFormat="1" ht="26.25" customHeight="1" outlineLevel="5" x14ac:dyDescent="0.4">
      <c r="A408" s="148" t="s">
        <v>1045</v>
      </c>
      <c r="B408" s="109" t="s">
        <v>1026</v>
      </c>
      <c r="C408" s="165"/>
      <c r="D408" s="218">
        <f t="shared" ref="D408:D410" si="48">I408*$I$406</f>
        <v>3.9996000000000004E-2</v>
      </c>
      <c r="E408" s="169"/>
      <c r="F408" s="171"/>
      <c r="G408" s="152"/>
      <c r="H408" s="153"/>
      <c r="I408" s="214">
        <v>0.2</v>
      </c>
      <c r="K408" s="232"/>
      <c r="L408" s="214"/>
      <c r="M408" s="240">
        <v>4.6928640000000008E-2</v>
      </c>
    </row>
    <row r="409" spans="1:13" s="154" customFormat="1" ht="26.25" customHeight="1" outlineLevel="5" x14ac:dyDescent="0.4">
      <c r="A409" s="148" t="s">
        <v>1046</v>
      </c>
      <c r="B409" s="109" t="s">
        <v>1027</v>
      </c>
      <c r="C409" s="165"/>
      <c r="D409" s="218">
        <f t="shared" si="48"/>
        <v>7.9992000000000008E-2</v>
      </c>
      <c r="E409" s="169"/>
      <c r="F409" s="171"/>
      <c r="G409" s="152"/>
      <c r="H409" s="153"/>
      <c r="I409" s="214">
        <v>0.4</v>
      </c>
      <c r="K409" s="232"/>
      <c r="L409" s="214"/>
      <c r="M409" s="240">
        <v>9.3857280000000015E-2</v>
      </c>
    </row>
    <row r="410" spans="1:13" s="154" customFormat="1" ht="26.25" customHeight="1" outlineLevel="5" x14ac:dyDescent="0.4">
      <c r="A410" s="148" t="s">
        <v>1047</v>
      </c>
      <c r="B410" s="109" t="s">
        <v>1028</v>
      </c>
      <c r="C410" s="165"/>
      <c r="D410" s="218">
        <f t="shared" si="48"/>
        <v>5.9994000000000006E-2</v>
      </c>
      <c r="E410" s="169"/>
      <c r="F410" s="171"/>
      <c r="G410" s="152"/>
      <c r="H410" s="153"/>
      <c r="I410" s="214">
        <v>0.3</v>
      </c>
      <c r="K410" s="232"/>
      <c r="L410" s="214"/>
      <c r="M410" s="240">
        <v>7.0392960000000004E-2</v>
      </c>
    </row>
    <row r="411" spans="1:13" ht="26.25" customHeight="1" outlineLevel="5" x14ac:dyDescent="0.4">
      <c r="A411" s="148" t="s">
        <v>1048</v>
      </c>
      <c r="B411" s="134" t="s">
        <v>866</v>
      </c>
      <c r="C411" s="110">
        <v>0.40500000000000003</v>
      </c>
      <c r="D411" s="113">
        <f>F411*$J$406</f>
        <v>0.14998500000000001</v>
      </c>
      <c r="E411" s="118"/>
      <c r="F411" s="80">
        <f>C411/$C$406</f>
        <v>0.5</v>
      </c>
      <c r="G411" s="130">
        <v>2.0551456310679614</v>
      </c>
      <c r="H411" s="75">
        <f t="shared" si="41"/>
        <v>2.0551456310679613E-2</v>
      </c>
      <c r="K411" s="231"/>
      <c r="L411" s="225"/>
      <c r="M411" s="239">
        <v>0.17598240000000001</v>
      </c>
    </row>
    <row r="412" spans="1:13" ht="26.25" customHeight="1" outlineLevel="5" x14ac:dyDescent="0.4">
      <c r="A412" s="148" t="s">
        <v>1049</v>
      </c>
      <c r="B412" s="134" t="s">
        <v>894</v>
      </c>
      <c r="C412" s="110">
        <v>0.32500000000000001</v>
      </c>
      <c r="D412" s="113">
        <f t="shared" ref="D412:D413" si="49">F412*$J$406</f>
        <v>0.12035833333333334</v>
      </c>
      <c r="E412" s="118"/>
      <c r="F412" s="80">
        <f>C412/$C$406</f>
        <v>0.40123456790123457</v>
      </c>
      <c r="G412" s="130">
        <v>0.82459546925566352</v>
      </c>
      <c r="H412" s="75">
        <f t="shared" si="41"/>
        <v>8.2459546925566351E-3</v>
      </c>
      <c r="K412" s="231"/>
      <c r="L412" s="225"/>
      <c r="M412" s="239">
        <v>0.14122044444444445</v>
      </c>
    </row>
    <row r="413" spans="1:13" ht="26.25" customHeight="1" outlineLevel="5" x14ac:dyDescent="0.4">
      <c r="A413" s="148" t="s">
        <v>1050</v>
      </c>
      <c r="B413" s="134" t="s">
        <v>895</v>
      </c>
      <c r="C413" s="110">
        <v>0.08</v>
      </c>
      <c r="D413" s="113">
        <f t="shared" si="49"/>
        <v>2.9626666666666666E-2</v>
      </c>
      <c r="E413" s="118"/>
      <c r="F413" s="80">
        <f>C413/$C$406</f>
        <v>9.8765432098765427E-2</v>
      </c>
      <c r="G413" s="130">
        <v>8.1441527827719851E-2</v>
      </c>
      <c r="H413" s="75">
        <f t="shared" si="41"/>
        <v>8.1441527827719846E-4</v>
      </c>
      <c r="K413" s="231"/>
      <c r="L413" s="225"/>
      <c r="M413" s="239">
        <v>3.4761955555555557E-2</v>
      </c>
    </row>
    <row r="414" spans="1:13" ht="26.25" customHeight="1" outlineLevel="4" x14ac:dyDescent="0.4">
      <c r="A414" s="103" t="s">
        <v>543</v>
      </c>
      <c r="B414" s="133" t="s">
        <v>1024</v>
      </c>
      <c r="C414" s="105">
        <v>0.73499999999999999</v>
      </c>
      <c r="D414" s="114">
        <f>F414*D405</f>
        <v>0.49995000000000001</v>
      </c>
      <c r="E414" s="114"/>
      <c r="F414" s="117">
        <v>0.33329999999999999</v>
      </c>
      <c r="G414" s="130">
        <v>3.7297087378640779</v>
      </c>
      <c r="H414" s="75">
        <f t="shared" si="41"/>
        <v>3.7297087378640778E-2</v>
      </c>
      <c r="I414" s="220">
        <f>D414*40%</f>
        <v>0.19998000000000002</v>
      </c>
      <c r="J414" s="220">
        <f>D414*60%</f>
        <v>0.29997000000000001</v>
      </c>
      <c r="K414" s="231"/>
      <c r="L414" s="225"/>
      <c r="M414" s="239">
        <v>0.58660800000000002</v>
      </c>
    </row>
    <row r="415" spans="1:13" s="154" customFormat="1" ht="26.25" customHeight="1" outlineLevel="5" x14ac:dyDescent="0.4">
      <c r="A415" s="148" t="s">
        <v>1051</v>
      </c>
      <c r="B415" s="109" t="s">
        <v>1029</v>
      </c>
      <c r="C415" s="165"/>
      <c r="D415" s="218">
        <f>I415*$I$414</f>
        <v>1.9998000000000002E-2</v>
      </c>
      <c r="E415" s="169"/>
      <c r="F415" s="171"/>
      <c r="G415" s="152"/>
      <c r="H415" s="153"/>
      <c r="I415" s="214">
        <v>0.1</v>
      </c>
      <c r="K415" s="232"/>
      <c r="L415" s="214"/>
      <c r="M415" s="240">
        <v>2.3464320000000004E-2</v>
      </c>
    </row>
    <row r="416" spans="1:13" s="154" customFormat="1" ht="26.25" customHeight="1" outlineLevel="5" x14ac:dyDescent="0.4">
      <c r="A416" s="148" t="s">
        <v>1052</v>
      </c>
      <c r="B416" s="109" t="s">
        <v>1030</v>
      </c>
      <c r="C416" s="165"/>
      <c r="D416" s="218">
        <f t="shared" ref="D416:D418" si="50">I416*$I$414</f>
        <v>3.9996000000000004E-2</v>
      </c>
      <c r="E416" s="169"/>
      <c r="F416" s="171"/>
      <c r="G416" s="152"/>
      <c r="H416" s="153"/>
      <c r="I416" s="214">
        <v>0.2</v>
      </c>
      <c r="K416" s="232"/>
      <c r="L416" s="214"/>
      <c r="M416" s="240">
        <v>4.6928640000000008E-2</v>
      </c>
    </row>
    <row r="417" spans="1:13" s="154" customFormat="1" ht="26.25" customHeight="1" outlineLevel="5" x14ac:dyDescent="0.4">
      <c r="A417" s="148" t="s">
        <v>1053</v>
      </c>
      <c r="B417" s="109" t="s">
        <v>1031</v>
      </c>
      <c r="C417" s="165"/>
      <c r="D417" s="218">
        <f t="shared" si="50"/>
        <v>7.9992000000000008E-2</v>
      </c>
      <c r="E417" s="169"/>
      <c r="F417" s="171"/>
      <c r="G417" s="152"/>
      <c r="H417" s="153"/>
      <c r="I417" s="214">
        <v>0.4</v>
      </c>
      <c r="K417" s="232"/>
      <c r="L417" s="214"/>
      <c r="M417" s="240">
        <v>9.3857280000000015E-2</v>
      </c>
    </row>
    <row r="418" spans="1:13" s="154" customFormat="1" ht="26.25" customHeight="1" outlineLevel="5" x14ac:dyDescent="0.4">
      <c r="A418" s="148" t="s">
        <v>1054</v>
      </c>
      <c r="B418" s="109" t="s">
        <v>1032</v>
      </c>
      <c r="C418" s="165"/>
      <c r="D418" s="218">
        <f t="shared" si="50"/>
        <v>5.9994000000000006E-2</v>
      </c>
      <c r="E418" s="169"/>
      <c r="F418" s="171"/>
      <c r="G418" s="152"/>
      <c r="H418" s="153"/>
      <c r="I418" s="214">
        <v>0.3</v>
      </c>
      <c r="K418" s="232"/>
      <c r="L418" s="214"/>
      <c r="M418" s="240">
        <v>7.0392960000000004E-2</v>
      </c>
    </row>
    <row r="419" spans="1:13" ht="26.25" customHeight="1" outlineLevel="5" x14ac:dyDescent="0.4">
      <c r="A419" s="148" t="s">
        <v>1055</v>
      </c>
      <c r="B419" s="134" t="s">
        <v>535</v>
      </c>
      <c r="C419" s="110">
        <v>0.26</v>
      </c>
      <c r="D419" s="118">
        <f>F419*$J$414</f>
        <v>0.10611183673469389</v>
      </c>
      <c r="E419" s="118"/>
      <c r="F419" s="80">
        <f t="shared" ref="F419:F425" si="51">C419/$C$414</f>
        <v>0.35374149659863946</v>
      </c>
      <c r="G419" s="130">
        <v>1.3193527508090617</v>
      </c>
      <c r="H419" s="75">
        <f t="shared" si="41"/>
        <v>1.3193527508090616E-2</v>
      </c>
      <c r="K419" s="231"/>
      <c r="L419" s="225"/>
      <c r="M419" s="239">
        <v>0.12450455510204082</v>
      </c>
    </row>
    <row r="420" spans="1:13" ht="26.25" customHeight="1" outlineLevel="5" x14ac:dyDescent="0.4">
      <c r="A420" s="148" t="s">
        <v>1056</v>
      </c>
      <c r="B420" s="134" t="s">
        <v>544</v>
      </c>
      <c r="C420" s="110">
        <v>0.15</v>
      </c>
      <c r="D420" s="113">
        <f>F420*$D$414</f>
        <v>0.10203061224489796</v>
      </c>
      <c r="E420" s="118"/>
      <c r="F420" s="80">
        <f t="shared" si="51"/>
        <v>0.20408163265306123</v>
      </c>
      <c r="G420" s="130">
        <v>0.76116504854368938</v>
      </c>
      <c r="H420" s="75">
        <f t="shared" si="41"/>
        <v>7.611650485436894E-3</v>
      </c>
      <c r="K420" s="231"/>
      <c r="L420" s="225"/>
      <c r="M420" s="239">
        <v>0.11971591836734695</v>
      </c>
    </row>
    <row r="421" spans="1:13" ht="26.25" customHeight="1" outlineLevel="5" x14ac:dyDescent="0.4">
      <c r="A421" s="148" t="s">
        <v>1057</v>
      </c>
      <c r="B421" s="134" t="s">
        <v>546</v>
      </c>
      <c r="C421" s="110">
        <v>0.185</v>
      </c>
      <c r="D421" s="113">
        <f t="shared" ref="D421:D425" si="52">F421*$D$414</f>
        <v>0.12583775510204082</v>
      </c>
      <c r="E421" s="118"/>
      <c r="F421" s="80">
        <f t="shared" si="51"/>
        <v>0.25170068027210885</v>
      </c>
      <c r="G421" s="130">
        <v>0.93877022653721687</v>
      </c>
      <c r="H421" s="75">
        <f t="shared" si="41"/>
        <v>9.3877022653721682E-3</v>
      </c>
      <c r="K421" s="231"/>
      <c r="L421" s="225"/>
      <c r="M421" s="239">
        <v>0.14764963265306122</v>
      </c>
    </row>
    <row r="422" spans="1:13" ht="26.25" customHeight="1" outlineLevel="5" x14ac:dyDescent="0.4">
      <c r="A422" s="148" t="s">
        <v>1058</v>
      </c>
      <c r="B422" s="134" t="s">
        <v>548</v>
      </c>
      <c r="C422" s="110">
        <v>3.5000000000000003E-2</v>
      </c>
      <c r="D422" s="113">
        <f t="shared" si="52"/>
        <v>2.380714285714286E-2</v>
      </c>
      <c r="E422" s="118"/>
      <c r="F422" s="80">
        <f t="shared" si="51"/>
        <v>4.7619047619047623E-2</v>
      </c>
      <c r="G422" s="130">
        <v>0.17760517799352754</v>
      </c>
      <c r="H422" s="75">
        <f t="shared" si="41"/>
        <v>1.7760517799352755E-3</v>
      </c>
      <c r="K422" s="231"/>
      <c r="L422" s="225"/>
      <c r="M422" s="239">
        <v>2.7933714285714287E-2</v>
      </c>
    </row>
    <row r="423" spans="1:13" ht="26.25" customHeight="1" outlineLevel="5" x14ac:dyDescent="0.4">
      <c r="A423" s="148" t="s">
        <v>1059</v>
      </c>
      <c r="B423" s="134" t="s">
        <v>550</v>
      </c>
      <c r="C423" s="110">
        <v>3.5000000000000003E-2</v>
      </c>
      <c r="D423" s="113">
        <f t="shared" si="52"/>
        <v>2.380714285714286E-2</v>
      </c>
      <c r="E423" s="118"/>
      <c r="F423" s="80">
        <f t="shared" si="51"/>
        <v>4.7619047619047623E-2</v>
      </c>
      <c r="G423" s="130">
        <v>0.17760517799352754</v>
      </c>
      <c r="H423" s="75">
        <f t="shared" si="41"/>
        <v>1.7760517799352755E-3</v>
      </c>
      <c r="K423" s="231"/>
      <c r="L423" s="225"/>
      <c r="M423" s="239">
        <v>2.7933714285714287E-2</v>
      </c>
    </row>
    <row r="424" spans="1:13" ht="26.25" customHeight="1" outlineLevel="5" x14ac:dyDescent="0.4">
      <c r="A424" s="148" t="s">
        <v>1060</v>
      </c>
      <c r="B424" s="134" t="s">
        <v>552</v>
      </c>
      <c r="C424" s="110">
        <v>3.5000000000000003E-2</v>
      </c>
      <c r="D424" s="113">
        <f t="shared" si="52"/>
        <v>2.380714285714286E-2</v>
      </c>
      <c r="E424" s="118"/>
      <c r="F424" s="80">
        <f t="shared" si="51"/>
        <v>4.7619047619047623E-2</v>
      </c>
      <c r="G424" s="130">
        <v>0.17760517799352754</v>
      </c>
      <c r="H424" s="75">
        <f t="shared" si="41"/>
        <v>1.7760517799352755E-3</v>
      </c>
      <c r="K424" s="231"/>
      <c r="L424" s="225"/>
      <c r="M424" s="239">
        <v>2.7933714285714287E-2</v>
      </c>
    </row>
    <row r="425" spans="1:13" ht="26.25" customHeight="1" outlineLevel="5" x14ac:dyDescent="0.4">
      <c r="A425" s="148" t="s">
        <v>1061</v>
      </c>
      <c r="B425" s="134" t="s">
        <v>554</v>
      </c>
      <c r="C425" s="110">
        <v>3.5000000000000003E-2</v>
      </c>
      <c r="D425" s="113">
        <f t="shared" si="52"/>
        <v>2.380714285714286E-2</v>
      </c>
      <c r="E425" s="118"/>
      <c r="F425" s="80">
        <f t="shared" si="51"/>
        <v>4.7619047619047623E-2</v>
      </c>
      <c r="G425" s="130">
        <v>0.17760517799352754</v>
      </c>
      <c r="H425" s="75">
        <f t="shared" si="41"/>
        <v>1.7760517799352755E-3</v>
      </c>
      <c r="K425" s="231"/>
      <c r="L425" s="225"/>
      <c r="M425" s="239">
        <v>2.7933714285714287E-2</v>
      </c>
    </row>
    <row r="426" spans="1:13" ht="26.25" customHeight="1" outlineLevel="4" x14ac:dyDescent="0.4">
      <c r="A426" s="103" t="s">
        <v>545</v>
      </c>
      <c r="B426" s="133" t="s">
        <v>1075</v>
      </c>
      <c r="C426" s="105">
        <v>0.73499999999999999</v>
      </c>
      <c r="D426" s="114">
        <f>F426*D405</f>
        <v>0.49995000000000001</v>
      </c>
      <c r="E426" s="118"/>
      <c r="F426" s="117">
        <v>0.33329999999999999</v>
      </c>
      <c r="G426" s="130"/>
      <c r="H426" s="75"/>
      <c r="I426" s="220">
        <f>D426*40%</f>
        <v>0.19998000000000002</v>
      </c>
      <c r="J426" s="220">
        <f>D426*60%</f>
        <v>0.29997000000000001</v>
      </c>
      <c r="K426" s="238"/>
      <c r="L426" s="225"/>
      <c r="M426" s="239">
        <v>0.58660800000000002</v>
      </c>
    </row>
    <row r="427" spans="1:13" ht="26.25" customHeight="1" outlineLevel="5" x14ac:dyDescent="0.4">
      <c r="A427" s="148" t="s">
        <v>1062</v>
      </c>
      <c r="B427" s="109" t="s">
        <v>1033</v>
      </c>
      <c r="C427" s="110"/>
      <c r="D427" s="219">
        <f>I427*$I$426</f>
        <v>1.9998000000000002E-2</v>
      </c>
      <c r="E427" s="118"/>
      <c r="G427" s="130"/>
      <c r="H427" s="75"/>
      <c r="I427" s="214">
        <v>0.1</v>
      </c>
      <c r="K427" s="231"/>
      <c r="L427" s="225"/>
      <c r="M427" s="239">
        <v>2.3464320000000004E-2</v>
      </c>
    </row>
    <row r="428" spans="1:13" ht="26.25" customHeight="1" outlineLevel="5" x14ac:dyDescent="0.4">
      <c r="A428" s="148" t="s">
        <v>1063</v>
      </c>
      <c r="B428" s="109" t="s">
        <v>1034</v>
      </c>
      <c r="C428" s="110"/>
      <c r="D428" s="219">
        <f t="shared" ref="D428:D430" si="53">I428*$I$426</f>
        <v>3.9996000000000004E-2</v>
      </c>
      <c r="E428" s="118"/>
      <c r="G428" s="130"/>
      <c r="H428" s="75"/>
      <c r="I428" s="214">
        <v>0.2</v>
      </c>
      <c r="K428" s="231"/>
      <c r="L428" s="225"/>
      <c r="M428" s="239">
        <v>4.6928640000000008E-2</v>
      </c>
    </row>
    <row r="429" spans="1:13" ht="26.25" customHeight="1" outlineLevel="5" x14ac:dyDescent="0.4">
      <c r="A429" s="148" t="s">
        <v>1064</v>
      </c>
      <c r="B429" s="109" t="s">
        <v>1035</v>
      </c>
      <c r="C429" s="110"/>
      <c r="D429" s="219">
        <f t="shared" si="53"/>
        <v>7.9992000000000008E-2</v>
      </c>
      <c r="E429" s="118"/>
      <c r="G429" s="130"/>
      <c r="H429" s="75"/>
      <c r="I429" s="214">
        <v>0.4</v>
      </c>
      <c r="K429" s="231"/>
      <c r="L429" s="225"/>
      <c r="M429" s="239">
        <v>9.3857280000000015E-2</v>
      </c>
    </row>
    <row r="430" spans="1:13" ht="26.25" customHeight="1" outlineLevel="5" x14ac:dyDescent="0.4">
      <c r="A430" s="148" t="s">
        <v>1065</v>
      </c>
      <c r="B430" s="109" t="s">
        <v>1036</v>
      </c>
      <c r="C430" s="110"/>
      <c r="D430" s="219">
        <f t="shared" si="53"/>
        <v>5.9994000000000006E-2</v>
      </c>
      <c r="E430" s="118"/>
      <c r="G430" s="130"/>
      <c r="H430" s="75"/>
      <c r="I430" s="214">
        <v>0.3</v>
      </c>
      <c r="K430" s="231"/>
      <c r="L430" s="225"/>
      <c r="M430" s="239">
        <v>7.0392960000000004E-2</v>
      </c>
    </row>
    <row r="431" spans="1:13" ht="26.25" customHeight="1" outlineLevel="5" x14ac:dyDescent="0.4">
      <c r="A431" s="148" t="s">
        <v>1066</v>
      </c>
      <c r="B431" s="134" t="s">
        <v>535</v>
      </c>
      <c r="C431" s="110"/>
      <c r="D431" s="219">
        <f>F431*$J$426</f>
        <v>0.10611183673469389</v>
      </c>
      <c r="E431" s="118"/>
      <c r="F431" s="80">
        <v>0.35374149659863946</v>
      </c>
      <c r="G431" s="130"/>
      <c r="H431" s="75"/>
      <c r="K431" s="231"/>
      <c r="L431" s="225"/>
      <c r="M431" s="239"/>
    </row>
    <row r="432" spans="1:13" ht="26.25" customHeight="1" outlineLevel="5" x14ac:dyDescent="0.4">
      <c r="A432" s="148" t="s">
        <v>1067</v>
      </c>
      <c r="B432" s="134" t="s">
        <v>544</v>
      </c>
      <c r="C432" s="110"/>
      <c r="D432" s="219">
        <f t="shared" ref="D432:D437" si="54">F432*$J$426</f>
        <v>6.1218367346938779E-2</v>
      </c>
      <c r="E432" s="118"/>
      <c r="F432" s="80">
        <v>0.20408163265306123</v>
      </c>
      <c r="G432" s="130"/>
      <c r="H432" s="75"/>
      <c r="K432" s="231"/>
      <c r="L432" s="225"/>
      <c r="M432" s="239"/>
    </row>
    <row r="433" spans="1:13" ht="26.25" customHeight="1" outlineLevel="5" x14ac:dyDescent="0.4">
      <c r="A433" s="148" t="s">
        <v>1068</v>
      </c>
      <c r="B433" s="134" t="s">
        <v>546</v>
      </c>
      <c r="C433" s="110"/>
      <c r="D433" s="219">
        <f t="shared" si="54"/>
        <v>7.5502653061224501E-2</v>
      </c>
      <c r="E433" s="118"/>
      <c r="F433" s="80">
        <v>0.25170068027210885</v>
      </c>
      <c r="G433" s="130"/>
      <c r="H433" s="75"/>
      <c r="K433" s="231"/>
      <c r="L433" s="225"/>
      <c r="M433" s="239"/>
    </row>
    <row r="434" spans="1:13" ht="26.25" customHeight="1" outlineLevel="5" x14ac:dyDescent="0.4">
      <c r="A434" s="148" t="s">
        <v>1069</v>
      </c>
      <c r="B434" s="134" t="s">
        <v>548</v>
      </c>
      <c r="C434" s="110"/>
      <c r="D434" s="219">
        <f t="shared" si="54"/>
        <v>1.4284285714285716E-2</v>
      </c>
      <c r="E434" s="118"/>
      <c r="F434" s="80">
        <v>4.7619047619047623E-2</v>
      </c>
      <c r="G434" s="130"/>
      <c r="H434" s="75"/>
      <c r="K434" s="231"/>
      <c r="L434" s="225"/>
      <c r="M434" s="239"/>
    </row>
    <row r="435" spans="1:13" ht="26.25" customHeight="1" outlineLevel="5" x14ac:dyDescent="0.4">
      <c r="A435" s="148" t="s">
        <v>1070</v>
      </c>
      <c r="B435" s="134" t="s">
        <v>550</v>
      </c>
      <c r="C435" s="110"/>
      <c r="D435" s="219">
        <f t="shared" si="54"/>
        <v>1.4284285714285716E-2</v>
      </c>
      <c r="E435" s="118"/>
      <c r="F435" s="80">
        <v>4.7619047619047623E-2</v>
      </c>
      <c r="G435" s="130"/>
      <c r="H435" s="75"/>
      <c r="K435" s="231"/>
      <c r="L435" s="225"/>
      <c r="M435" s="239"/>
    </row>
    <row r="436" spans="1:13" ht="26.25" customHeight="1" outlineLevel="5" x14ac:dyDescent="0.4">
      <c r="A436" s="148" t="s">
        <v>1071</v>
      </c>
      <c r="B436" s="134" t="s">
        <v>552</v>
      </c>
      <c r="C436" s="110"/>
      <c r="D436" s="219">
        <f t="shared" si="54"/>
        <v>1.4284285714285716E-2</v>
      </c>
      <c r="E436" s="118"/>
      <c r="F436" s="80">
        <v>4.7619047619047623E-2</v>
      </c>
      <c r="G436" s="130"/>
      <c r="H436" s="75"/>
      <c r="K436" s="231"/>
      <c r="L436" s="225"/>
      <c r="M436" s="239"/>
    </row>
    <row r="437" spans="1:13" ht="26.25" customHeight="1" outlineLevel="5" x14ac:dyDescent="0.4">
      <c r="A437" s="148" t="s">
        <v>1072</v>
      </c>
      <c r="B437" s="134" t="s">
        <v>554</v>
      </c>
      <c r="C437" s="110"/>
      <c r="D437" s="219">
        <f t="shared" si="54"/>
        <v>1.4284285714285716E-2</v>
      </c>
      <c r="E437" s="118"/>
      <c r="F437" s="80">
        <v>4.7619047619047623E-2</v>
      </c>
      <c r="G437" s="130"/>
      <c r="H437" s="75"/>
      <c r="K437" s="231"/>
      <c r="L437" s="225"/>
      <c r="M437" s="239"/>
    </row>
    <row r="438" spans="1:13" ht="26.25" customHeight="1" outlineLevel="1" x14ac:dyDescent="0.4">
      <c r="A438" s="212">
        <v>2.1</v>
      </c>
      <c r="B438" s="91" t="s">
        <v>555</v>
      </c>
      <c r="C438" s="92">
        <v>1.56</v>
      </c>
      <c r="D438" s="100">
        <v>1</v>
      </c>
      <c r="E438" s="100"/>
      <c r="F438" s="98">
        <f>C438/$C$183</f>
        <v>0.02</v>
      </c>
      <c r="G438" s="130">
        <v>1</v>
      </c>
      <c r="H438" s="75">
        <f t="shared" si="41"/>
        <v>0.01</v>
      </c>
      <c r="I438" s="220">
        <f>D438*40%</f>
        <v>0.4</v>
      </c>
      <c r="J438" s="220">
        <f>D438*60%</f>
        <v>0.6</v>
      </c>
      <c r="K438" s="232">
        <f>D438/$D$183</f>
        <v>1.2048192771084338E-2</v>
      </c>
      <c r="L438" s="225">
        <v>1.7045454545454544E-2</v>
      </c>
      <c r="M438" s="239">
        <v>1.5</v>
      </c>
    </row>
    <row r="439" spans="1:13" s="183" customFormat="1" ht="26.25" customHeight="1" outlineLevel="2" x14ac:dyDescent="0.4">
      <c r="A439" s="195" t="s">
        <v>556</v>
      </c>
      <c r="B439" s="196" t="s">
        <v>867</v>
      </c>
      <c r="C439" s="207"/>
      <c r="D439" s="222">
        <f>I439*$I$438</f>
        <v>4.0000000000000008E-2</v>
      </c>
      <c r="E439" s="179"/>
      <c r="F439" s="180"/>
      <c r="G439" s="181"/>
      <c r="H439" s="182"/>
      <c r="I439" s="214">
        <v>0.1</v>
      </c>
      <c r="K439" s="234"/>
      <c r="L439" s="227"/>
      <c r="M439" s="242">
        <v>6.0000000000000012E-2</v>
      </c>
    </row>
    <row r="440" spans="1:13" s="183" customFormat="1" ht="26.25" customHeight="1" outlineLevel="2" x14ac:dyDescent="0.4">
      <c r="A440" s="195" t="s">
        <v>558</v>
      </c>
      <c r="B440" s="196" t="s">
        <v>868</v>
      </c>
      <c r="C440" s="207"/>
      <c r="D440" s="222">
        <f t="shared" ref="D440:D442" si="55">I440*$I$438</f>
        <v>8.0000000000000016E-2</v>
      </c>
      <c r="E440" s="179"/>
      <c r="F440" s="180"/>
      <c r="G440" s="181"/>
      <c r="H440" s="182"/>
      <c r="I440" s="214">
        <v>0.2</v>
      </c>
      <c r="K440" s="234"/>
      <c r="L440" s="227"/>
      <c r="M440" s="242">
        <v>0.12000000000000002</v>
      </c>
    </row>
    <row r="441" spans="1:13" s="183" customFormat="1" ht="26.25" customHeight="1" outlineLevel="2" x14ac:dyDescent="0.4">
      <c r="A441" s="195" t="s">
        <v>560</v>
      </c>
      <c r="B441" s="196" t="s">
        <v>869</v>
      </c>
      <c r="C441" s="207"/>
      <c r="D441" s="222">
        <f t="shared" si="55"/>
        <v>0.16000000000000003</v>
      </c>
      <c r="E441" s="179"/>
      <c r="F441" s="180"/>
      <c r="G441" s="181"/>
      <c r="H441" s="182"/>
      <c r="I441" s="214">
        <v>0.4</v>
      </c>
      <c r="K441" s="234"/>
      <c r="L441" s="227"/>
      <c r="M441" s="242">
        <v>0.24000000000000005</v>
      </c>
    </row>
    <row r="442" spans="1:13" s="183" customFormat="1" ht="26.25" customHeight="1" outlineLevel="2" x14ac:dyDescent="0.4">
      <c r="A442" s="195" t="s">
        <v>1019</v>
      </c>
      <c r="B442" s="196" t="s">
        <v>870</v>
      </c>
      <c r="C442" s="207"/>
      <c r="D442" s="222">
        <f t="shared" si="55"/>
        <v>0.12</v>
      </c>
      <c r="E442" s="179"/>
      <c r="F442" s="180"/>
      <c r="G442" s="181"/>
      <c r="H442" s="182"/>
      <c r="I442" s="214">
        <v>0.3</v>
      </c>
      <c r="K442" s="234"/>
      <c r="L442" s="227"/>
      <c r="M442" s="242">
        <v>0.18000000000000002</v>
      </c>
    </row>
    <row r="443" spans="1:13" ht="26.25" customHeight="1" outlineLevel="2" x14ac:dyDescent="0.4">
      <c r="A443" s="195" t="s">
        <v>1020</v>
      </c>
      <c r="B443" s="196" t="s">
        <v>863</v>
      </c>
      <c r="C443" s="197">
        <v>0.78</v>
      </c>
      <c r="D443" s="206">
        <f>F443*$J$438</f>
        <v>0.3</v>
      </c>
      <c r="E443" s="114"/>
      <c r="F443" s="117">
        <f>C443/$C$438</f>
        <v>0.5</v>
      </c>
      <c r="G443" s="130">
        <v>1.47</v>
      </c>
      <c r="H443" s="75">
        <f t="shared" si="41"/>
        <v>1.47E-2</v>
      </c>
      <c r="K443" s="231"/>
      <c r="L443" s="225"/>
      <c r="M443" s="239">
        <v>0.44999999999999996</v>
      </c>
    </row>
    <row r="444" spans="1:13" ht="26.25" customHeight="1" outlineLevel="2" x14ac:dyDescent="0.4">
      <c r="A444" s="195" t="s">
        <v>1021</v>
      </c>
      <c r="B444" s="196" t="s">
        <v>864</v>
      </c>
      <c r="C444" s="197">
        <v>0.62</v>
      </c>
      <c r="D444" s="206">
        <f t="shared" ref="D444:D445" si="56">F444*$J$438</f>
        <v>0.23846153846153845</v>
      </c>
      <c r="E444" s="114"/>
      <c r="F444" s="117">
        <f>C444/$C$438</f>
        <v>0.39743589743589741</v>
      </c>
      <c r="G444" s="130">
        <v>1.1684615384615384</v>
      </c>
      <c r="H444" s="75">
        <f t="shared" si="41"/>
        <v>1.1684615384615384E-2</v>
      </c>
      <c r="K444" s="231"/>
      <c r="L444" s="225"/>
      <c r="M444" s="239">
        <v>0.35769230769230764</v>
      </c>
    </row>
    <row r="445" spans="1:13" ht="26.25" customHeight="1" outlineLevel="2" x14ac:dyDescent="0.4">
      <c r="A445" s="195" t="s">
        <v>1022</v>
      </c>
      <c r="B445" s="196" t="s">
        <v>871</v>
      </c>
      <c r="C445" s="197">
        <v>0.16</v>
      </c>
      <c r="D445" s="206">
        <f t="shared" si="56"/>
        <v>6.1538461538461535E-2</v>
      </c>
      <c r="E445" s="114"/>
      <c r="F445" s="117">
        <f>C445/$C$438</f>
        <v>0.10256410256410256</v>
      </c>
      <c r="G445" s="130">
        <v>0.30153846153846153</v>
      </c>
      <c r="H445" s="75">
        <f t="shared" si="41"/>
        <v>3.0153846153846155E-3</v>
      </c>
      <c r="K445" s="231"/>
      <c r="L445" s="225"/>
      <c r="M445" s="239">
        <v>9.2307692307692299E-2</v>
      </c>
    </row>
    <row r="446" spans="1:13" ht="26.25" customHeight="1" outlineLevel="1" x14ac:dyDescent="0.4">
      <c r="A446" s="90">
        <v>2.11</v>
      </c>
      <c r="B446" s="91" t="s">
        <v>562</v>
      </c>
      <c r="C446" s="92">
        <v>2.35</v>
      </c>
      <c r="D446" s="101">
        <v>3</v>
      </c>
      <c r="E446" s="100"/>
      <c r="F446" s="98">
        <f>C446/$C$183</f>
        <v>3.0128205128205129E-2</v>
      </c>
      <c r="G446" s="130">
        <v>3.92</v>
      </c>
      <c r="H446" s="75">
        <f t="shared" si="41"/>
        <v>3.9199999999999999E-2</v>
      </c>
      <c r="I446" s="215">
        <f>D446*40%</f>
        <v>1.2000000000000002</v>
      </c>
      <c r="J446">
        <f>D446*60%</f>
        <v>1.7999999999999998</v>
      </c>
      <c r="K446" s="231">
        <f>D446/$D$183</f>
        <v>3.614457831325301E-2</v>
      </c>
      <c r="L446" s="225">
        <v>3.9199999999999999E-2</v>
      </c>
      <c r="M446" s="239">
        <v>3.4495999999999998</v>
      </c>
    </row>
    <row r="447" spans="1:13" s="183" customFormat="1" ht="26.25" customHeight="1" outlineLevel="2" x14ac:dyDescent="0.4">
      <c r="A447" s="195" t="s">
        <v>563</v>
      </c>
      <c r="B447" s="196" t="s">
        <v>872</v>
      </c>
      <c r="C447" s="207"/>
      <c r="D447" s="222">
        <f>I447*$I$446</f>
        <v>0.12000000000000002</v>
      </c>
      <c r="E447" s="179"/>
      <c r="F447" s="180"/>
      <c r="G447" s="181"/>
      <c r="H447" s="182"/>
      <c r="I447" s="214">
        <v>0.1</v>
      </c>
      <c r="K447" s="234"/>
      <c r="L447" s="227"/>
      <c r="M447" s="242">
        <v>0.137984</v>
      </c>
    </row>
    <row r="448" spans="1:13" s="183" customFormat="1" ht="26.25" customHeight="1" outlineLevel="2" x14ac:dyDescent="0.4">
      <c r="A448" s="195" t="s">
        <v>564</v>
      </c>
      <c r="B448" s="196" t="s">
        <v>873</v>
      </c>
      <c r="C448" s="207"/>
      <c r="D448" s="222">
        <f t="shared" ref="D448:D450" si="57">I448*$I$446</f>
        <v>0.24000000000000005</v>
      </c>
      <c r="E448" s="179"/>
      <c r="F448" s="180"/>
      <c r="G448" s="181"/>
      <c r="H448" s="182"/>
      <c r="I448" s="214">
        <v>0.2</v>
      </c>
      <c r="K448" s="234"/>
      <c r="L448" s="227"/>
      <c r="M448" s="242">
        <v>0.27596799999999999</v>
      </c>
    </row>
    <row r="449" spans="1:13" s="183" customFormat="1" ht="26.25" customHeight="1" outlineLevel="2" x14ac:dyDescent="0.4">
      <c r="A449" s="195" t="s">
        <v>565</v>
      </c>
      <c r="B449" s="196" t="s">
        <v>874</v>
      </c>
      <c r="C449" s="207"/>
      <c r="D449" s="222">
        <f t="shared" si="57"/>
        <v>0.48000000000000009</v>
      </c>
      <c r="E449" s="179"/>
      <c r="F449" s="180"/>
      <c r="G449" s="181"/>
      <c r="H449" s="182"/>
      <c r="I449" s="214">
        <v>0.4</v>
      </c>
      <c r="K449" s="234"/>
      <c r="L449" s="227"/>
      <c r="M449" s="242">
        <v>0.55193599999999998</v>
      </c>
    </row>
    <row r="450" spans="1:13" s="183" customFormat="1" ht="26.25" customHeight="1" outlineLevel="2" x14ac:dyDescent="0.4">
      <c r="A450" s="195" t="s">
        <v>567</v>
      </c>
      <c r="B450" s="196" t="s">
        <v>875</v>
      </c>
      <c r="C450" s="207"/>
      <c r="D450" s="222">
        <f t="shared" si="57"/>
        <v>0.36000000000000004</v>
      </c>
      <c r="E450" s="179"/>
      <c r="F450" s="180"/>
      <c r="G450" s="181"/>
      <c r="H450" s="182"/>
      <c r="I450" s="214">
        <v>0.3</v>
      </c>
      <c r="K450" s="234"/>
      <c r="L450" s="227"/>
      <c r="M450" s="242">
        <v>0.41395199999999999</v>
      </c>
    </row>
    <row r="451" spans="1:13" ht="26.25" customHeight="1" outlineLevel="2" x14ac:dyDescent="0.4">
      <c r="A451" s="195" t="s">
        <v>569</v>
      </c>
      <c r="B451" s="196" t="s">
        <v>865</v>
      </c>
      <c r="C451" s="197">
        <v>0.82</v>
      </c>
      <c r="D451" s="206">
        <f>F451*$J$446</f>
        <v>0.62808510638297854</v>
      </c>
      <c r="E451" s="102" t="s">
        <v>623</v>
      </c>
      <c r="F451" s="117">
        <f t="shared" ref="F451:F456" si="58">C451/$C$446</f>
        <v>0.34893617021276591</v>
      </c>
      <c r="G451" s="130">
        <v>1.3678297872340424</v>
      </c>
      <c r="H451" s="75">
        <f t="shared" si="41"/>
        <v>1.3678297872340423E-2</v>
      </c>
      <c r="I451" s="154"/>
      <c r="K451" s="232"/>
      <c r="L451" s="225"/>
      <c r="M451" s="239">
        <v>0.72221412765957427</v>
      </c>
    </row>
    <row r="452" spans="1:13" ht="26.25" customHeight="1" outlineLevel="2" x14ac:dyDescent="0.4">
      <c r="A452" s="195" t="s">
        <v>571</v>
      </c>
      <c r="B452" s="196" t="s">
        <v>892</v>
      </c>
      <c r="C452" s="197">
        <v>0.35</v>
      </c>
      <c r="D452" s="206">
        <f t="shared" ref="D452:D456" si="59">F452*$J$446</f>
        <v>0.26808510638297867</v>
      </c>
      <c r="E452" s="102" t="s">
        <v>623</v>
      </c>
      <c r="F452" s="117">
        <f t="shared" si="58"/>
        <v>0.14893617021276595</v>
      </c>
      <c r="G452" s="130">
        <v>0.20371933001358078</v>
      </c>
      <c r="H452" s="75">
        <f t="shared" si="41"/>
        <v>2.0371933001358078E-3</v>
      </c>
      <c r="I452" s="154"/>
      <c r="K452" s="232"/>
      <c r="L452" s="225"/>
      <c r="M452" s="239">
        <v>0.30826212765957439</v>
      </c>
    </row>
    <row r="453" spans="1:13" ht="26.25" customHeight="1" outlineLevel="2" x14ac:dyDescent="0.4">
      <c r="A453" s="195" t="s">
        <v>1015</v>
      </c>
      <c r="B453" s="196" t="s">
        <v>893</v>
      </c>
      <c r="C453" s="197">
        <v>0.47</v>
      </c>
      <c r="D453" s="206">
        <f t="shared" si="59"/>
        <v>0.35999999999999993</v>
      </c>
      <c r="E453" s="114"/>
      <c r="F453" s="117">
        <f t="shared" si="58"/>
        <v>0.19999999999999998</v>
      </c>
      <c r="G453" s="130">
        <v>4.074386600271615E-2</v>
      </c>
      <c r="H453" s="75">
        <f t="shared" si="41"/>
        <v>4.0743866002716149E-4</v>
      </c>
      <c r="I453" s="154"/>
      <c r="K453" s="232"/>
      <c r="L453" s="225"/>
      <c r="M453" s="239">
        <v>0.41395199999999988</v>
      </c>
    </row>
    <row r="454" spans="1:13" ht="26.25" customHeight="1" outlineLevel="2" x14ac:dyDescent="0.4">
      <c r="A454" s="195" t="s">
        <v>1016</v>
      </c>
      <c r="B454" s="196" t="s">
        <v>386</v>
      </c>
      <c r="C454" s="197">
        <v>0.47</v>
      </c>
      <c r="D454" s="206">
        <f t="shared" si="59"/>
        <v>0.35999999999999993</v>
      </c>
      <c r="E454" s="114"/>
      <c r="F454" s="117">
        <f t="shared" si="58"/>
        <v>0.19999999999999998</v>
      </c>
      <c r="G454" s="130">
        <v>8.1487732005432294E-3</v>
      </c>
      <c r="H454" s="75">
        <f t="shared" si="41"/>
        <v>8.148773200543229E-5</v>
      </c>
      <c r="I454" s="154"/>
      <c r="K454" s="232"/>
      <c r="L454" s="225"/>
      <c r="M454" s="239">
        <v>0.41395199999999988</v>
      </c>
    </row>
    <row r="455" spans="1:13" ht="26.25" customHeight="1" outlineLevel="2" x14ac:dyDescent="0.4">
      <c r="A455" s="195" t="s">
        <v>1017</v>
      </c>
      <c r="B455" s="196" t="s">
        <v>876</v>
      </c>
      <c r="C455" s="197">
        <v>0.12</v>
      </c>
      <c r="D455" s="206">
        <f t="shared" si="59"/>
        <v>9.1914893617021265E-2</v>
      </c>
      <c r="E455" s="114"/>
      <c r="F455" s="117">
        <f t="shared" si="58"/>
        <v>5.106382978723404E-2</v>
      </c>
      <c r="G455" s="130">
        <v>4.161075676873138E-4</v>
      </c>
      <c r="H455" s="75">
        <f t="shared" si="41"/>
        <v>4.1610756768731378E-6</v>
      </c>
      <c r="I455" s="154"/>
      <c r="K455" s="232"/>
      <c r="L455" s="225"/>
      <c r="M455" s="239">
        <v>0.10568987234042551</v>
      </c>
    </row>
    <row r="456" spans="1:13" ht="26.25" customHeight="1" outlineLevel="2" x14ac:dyDescent="0.4">
      <c r="A456" s="195" t="s">
        <v>1018</v>
      </c>
      <c r="B456" s="196" t="s">
        <v>408</v>
      </c>
      <c r="C456" s="197">
        <v>0.12</v>
      </c>
      <c r="D456" s="206">
        <f t="shared" si="59"/>
        <v>9.1914893617021265E-2</v>
      </c>
      <c r="E456" s="114"/>
      <c r="F456" s="117">
        <f t="shared" si="58"/>
        <v>5.106382978723404E-2</v>
      </c>
      <c r="G456" s="130">
        <v>2.124804600956496E-5</v>
      </c>
      <c r="H456" s="75">
        <f t="shared" si="41"/>
        <v>2.1248046009564959E-7</v>
      </c>
      <c r="I456" s="154"/>
      <c r="K456" s="232"/>
      <c r="L456" s="225"/>
      <c r="M456" s="239">
        <v>0.10568987234042551</v>
      </c>
    </row>
    <row r="457" spans="1:13" ht="26.25" customHeight="1" outlineLevel="1" x14ac:dyDescent="0.4">
      <c r="A457" s="90">
        <v>2.12</v>
      </c>
      <c r="B457" s="91" t="s">
        <v>573</v>
      </c>
      <c r="C457" s="92">
        <v>1.56</v>
      </c>
      <c r="D457" s="101">
        <v>1</v>
      </c>
      <c r="E457" s="100"/>
      <c r="F457" s="98">
        <f>C457/$C$183</f>
        <v>0.02</v>
      </c>
      <c r="G457" s="130">
        <v>2.94</v>
      </c>
      <c r="H457" s="75">
        <f t="shared" si="41"/>
        <v>2.9399999999999999E-2</v>
      </c>
      <c r="I457" s="215"/>
      <c r="K457" s="231">
        <f>D457/$D$183</f>
        <v>1.2048192771084338E-2</v>
      </c>
      <c r="L457" s="225">
        <v>2.2727272727272728E-2</v>
      </c>
      <c r="M457" s="239">
        <v>2</v>
      </c>
    </row>
    <row r="458" spans="1:13" ht="26.25" customHeight="1" outlineLevel="2" x14ac:dyDescent="0.4">
      <c r="A458" s="195" t="s">
        <v>574</v>
      </c>
      <c r="B458" s="196" t="s">
        <v>877</v>
      </c>
      <c r="C458" s="197">
        <v>1.01</v>
      </c>
      <c r="D458" s="206">
        <f>F458*D457</f>
        <v>0.64743589743589747</v>
      </c>
      <c r="E458" s="114"/>
      <c r="F458" s="117">
        <f>C458/C457</f>
        <v>0.64743589743589747</v>
      </c>
      <c r="G458" s="130">
        <v>1.9034615384615385</v>
      </c>
      <c r="H458" s="75">
        <f t="shared" si="41"/>
        <v>1.9034615384615386E-2</v>
      </c>
      <c r="I458" s="154"/>
      <c r="K458" s="231"/>
      <c r="L458" s="225"/>
      <c r="M458" s="239">
        <v>1.2948717948717949</v>
      </c>
    </row>
    <row r="459" spans="1:13" ht="26.25" customHeight="1" outlineLevel="2" x14ac:dyDescent="0.4">
      <c r="A459" s="195" t="s">
        <v>576</v>
      </c>
      <c r="B459" s="196" t="s">
        <v>878</v>
      </c>
      <c r="C459" s="197">
        <v>0.55000000000000004</v>
      </c>
      <c r="D459" s="206">
        <f>F459*D457</f>
        <v>0.35256410256410259</v>
      </c>
      <c r="E459" s="114"/>
      <c r="F459" s="117">
        <f>C459/C457</f>
        <v>0.35256410256410259</v>
      </c>
      <c r="G459" s="130">
        <v>1.0365384615384616</v>
      </c>
      <c r="H459" s="75">
        <f t="shared" si="41"/>
        <v>1.0365384615384617E-2</v>
      </c>
      <c r="I459" s="154"/>
      <c r="K459" s="231"/>
      <c r="L459" s="225"/>
      <c r="M459" s="239">
        <v>0.70512820512820518</v>
      </c>
    </row>
    <row r="460" spans="1:13" ht="26.25" customHeight="1" outlineLevel="1" x14ac:dyDescent="0.4">
      <c r="A460" s="90">
        <v>2.13</v>
      </c>
      <c r="B460" s="91" t="s">
        <v>578</v>
      </c>
      <c r="C460" s="92">
        <v>1.56</v>
      </c>
      <c r="D460" s="101">
        <v>1</v>
      </c>
      <c r="E460" s="100"/>
      <c r="F460" s="98">
        <f>C460/$C$183</f>
        <v>0.02</v>
      </c>
      <c r="G460" s="130">
        <v>1.96</v>
      </c>
      <c r="H460" s="75">
        <f t="shared" ref="H460:H478" si="60">G460/100</f>
        <v>1.9599999999999999E-2</v>
      </c>
      <c r="I460" s="215"/>
      <c r="K460" s="231">
        <f>D460/$D$183</f>
        <v>1.2048192771084338E-2</v>
      </c>
      <c r="L460" s="225">
        <v>1.9599999999999999E-2</v>
      </c>
      <c r="M460" s="239">
        <v>1.7247999999999999</v>
      </c>
    </row>
    <row r="461" spans="1:13" ht="26.25" customHeight="1" outlineLevel="2" x14ac:dyDescent="0.4">
      <c r="A461" s="95" t="s">
        <v>579</v>
      </c>
      <c r="B461" s="96" t="s">
        <v>879</v>
      </c>
      <c r="C461" s="97">
        <v>1.56</v>
      </c>
      <c r="D461" s="114">
        <v>1.96</v>
      </c>
      <c r="E461" s="114"/>
      <c r="F461" s="114"/>
      <c r="G461" s="130">
        <v>1.96</v>
      </c>
      <c r="H461" s="75">
        <f t="shared" si="60"/>
        <v>1.9599999999999999E-2</v>
      </c>
      <c r="K461" s="231"/>
      <c r="L461" s="225"/>
      <c r="M461" s="239">
        <v>1.96</v>
      </c>
    </row>
    <row r="462" spans="1:13" ht="26.25" customHeight="1" outlineLevel="1" x14ac:dyDescent="0.4">
      <c r="A462" s="90">
        <v>2.14</v>
      </c>
      <c r="B462" s="91" t="s">
        <v>581</v>
      </c>
      <c r="C462" s="92">
        <v>3.14</v>
      </c>
      <c r="D462" s="100">
        <v>1</v>
      </c>
      <c r="E462" s="100"/>
      <c r="F462" s="98">
        <f>C462/$C$183</f>
        <v>4.025641025641026E-2</v>
      </c>
      <c r="G462" s="130">
        <v>2</v>
      </c>
      <c r="H462" s="75">
        <f t="shared" si="60"/>
        <v>0.02</v>
      </c>
      <c r="K462" s="231">
        <f>D462/$D$183</f>
        <v>1.2048192771084338E-2</v>
      </c>
      <c r="L462" s="225">
        <v>1.7045454545454544E-2</v>
      </c>
      <c r="M462" s="239">
        <v>1.5</v>
      </c>
    </row>
    <row r="463" spans="1:13" ht="26.25" customHeight="1" outlineLevel="2" x14ac:dyDescent="0.4">
      <c r="A463" s="95" t="s">
        <v>582</v>
      </c>
      <c r="B463" s="96" t="s">
        <v>880</v>
      </c>
      <c r="C463" s="97">
        <v>1.0900000000000001</v>
      </c>
      <c r="D463" s="114">
        <f>F463*$D$462</f>
        <v>0.34713375796178347</v>
      </c>
      <c r="E463" s="102" t="s">
        <v>623</v>
      </c>
      <c r="F463" s="117">
        <f t="shared" ref="F463:F469" si="61">C463/$C$462</f>
        <v>0.34713375796178347</v>
      </c>
      <c r="G463" s="130">
        <v>1.447547770700637</v>
      </c>
      <c r="H463" s="75">
        <f t="shared" si="60"/>
        <v>1.4475477707006371E-2</v>
      </c>
      <c r="K463" s="231"/>
      <c r="L463" s="225"/>
      <c r="M463" s="239">
        <v>0.52070063694267521</v>
      </c>
    </row>
    <row r="464" spans="1:13" ht="26.25" customHeight="1" outlineLevel="2" x14ac:dyDescent="0.4">
      <c r="A464" s="95" t="s">
        <v>584</v>
      </c>
      <c r="B464" s="96" t="s">
        <v>881</v>
      </c>
      <c r="C464" s="97">
        <v>0.16</v>
      </c>
      <c r="D464" s="114">
        <f t="shared" ref="D464:D469" si="62">F464*$D$462</f>
        <v>5.0955414012738849E-2</v>
      </c>
      <c r="E464" s="102" t="s">
        <v>623</v>
      </c>
      <c r="F464" s="117">
        <f t="shared" si="61"/>
        <v>5.0955414012738849E-2</v>
      </c>
      <c r="G464" s="130">
        <v>0.21248407643312101</v>
      </c>
      <c r="H464" s="75">
        <f t="shared" si="60"/>
        <v>2.1248407643312101E-3</v>
      </c>
      <c r="K464" s="231"/>
      <c r="L464" s="225"/>
      <c r="M464" s="239">
        <v>7.6433121019108277E-2</v>
      </c>
    </row>
    <row r="465" spans="1:13" ht="26.25" customHeight="1" outlineLevel="2" x14ac:dyDescent="0.4">
      <c r="A465" s="95" t="s">
        <v>586</v>
      </c>
      <c r="B465" s="96" t="s">
        <v>882</v>
      </c>
      <c r="C465" s="97">
        <v>1.25</v>
      </c>
      <c r="D465" s="114">
        <f t="shared" si="62"/>
        <v>0.39808917197452226</v>
      </c>
      <c r="E465" s="114"/>
      <c r="F465" s="117">
        <f t="shared" si="61"/>
        <v>0.39808917197452226</v>
      </c>
      <c r="G465" s="130">
        <v>1.6600318471337578</v>
      </c>
      <c r="H465" s="75">
        <f t="shared" si="60"/>
        <v>1.6600318471337579E-2</v>
      </c>
      <c r="K465" s="231"/>
      <c r="L465" s="225"/>
      <c r="M465" s="239">
        <v>0.59713375796178336</v>
      </c>
    </row>
    <row r="466" spans="1:13" ht="26.25" customHeight="1" outlineLevel="2" x14ac:dyDescent="0.4">
      <c r="A466" s="95" t="s">
        <v>588</v>
      </c>
      <c r="B466" s="96" t="s">
        <v>878</v>
      </c>
      <c r="C466" s="97">
        <v>0.16</v>
      </c>
      <c r="D466" s="114">
        <f t="shared" si="62"/>
        <v>5.0955414012738849E-2</v>
      </c>
      <c r="E466" s="114"/>
      <c r="F466" s="117">
        <f t="shared" si="61"/>
        <v>5.0955414012738849E-2</v>
      </c>
      <c r="G466" s="130">
        <v>0.21248407643312101</v>
      </c>
      <c r="H466" s="75">
        <f t="shared" si="60"/>
        <v>2.1248407643312101E-3</v>
      </c>
      <c r="K466" s="231"/>
      <c r="L466" s="225"/>
      <c r="M466" s="239">
        <v>7.6433121019108277E-2</v>
      </c>
    </row>
    <row r="467" spans="1:13" ht="26.25" customHeight="1" outlineLevel="2" x14ac:dyDescent="0.4">
      <c r="A467" s="95" t="s">
        <v>589</v>
      </c>
      <c r="B467" s="96" t="s">
        <v>883</v>
      </c>
      <c r="C467" s="97">
        <v>0.16</v>
      </c>
      <c r="D467" s="114">
        <f t="shared" si="62"/>
        <v>5.0955414012738849E-2</v>
      </c>
      <c r="E467" s="114"/>
      <c r="F467" s="117">
        <f t="shared" si="61"/>
        <v>5.0955414012738849E-2</v>
      </c>
      <c r="G467" s="130">
        <v>0.21248407643312101</v>
      </c>
      <c r="H467" s="75">
        <f t="shared" si="60"/>
        <v>2.1248407643312101E-3</v>
      </c>
      <c r="K467" s="231"/>
      <c r="L467" s="225"/>
      <c r="M467" s="239">
        <v>7.6433121019108277E-2</v>
      </c>
    </row>
    <row r="468" spans="1:13" ht="26.25" customHeight="1" outlineLevel="2" x14ac:dyDescent="0.4">
      <c r="A468" s="95" t="s">
        <v>591</v>
      </c>
      <c r="B468" s="96" t="s">
        <v>884</v>
      </c>
      <c r="C468" s="97">
        <v>0.16</v>
      </c>
      <c r="D468" s="114">
        <f t="shared" si="62"/>
        <v>5.0955414012738849E-2</v>
      </c>
      <c r="E468" s="114"/>
      <c r="F468" s="117">
        <f t="shared" si="61"/>
        <v>5.0955414012738849E-2</v>
      </c>
      <c r="G468" s="130">
        <v>0.21248407643312101</v>
      </c>
      <c r="H468" s="75">
        <f t="shared" si="60"/>
        <v>2.1248407643312101E-3</v>
      </c>
      <c r="K468" s="231"/>
      <c r="L468" s="225"/>
      <c r="M468" s="239">
        <v>7.6433121019108277E-2</v>
      </c>
    </row>
    <row r="469" spans="1:13" ht="26.25" customHeight="1" outlineLevel="2" x14ac:dyDescent="0.4">
      <c r="A469" s="95" t="s">
        <v>593</v>
      </c>
      <c r="B469" s="96" t="s">
        <v>885</v>
      </c>
      <c r="C469" s="97">
        <v>0.16</v>
      </c>
      <c r="D469" s="114">
        <f t="shared" si="62"/>
        <v>5.0955414012738849E-2</v>
      </c>
      <c r="E469" s="114"/>
      <c r="F469" s="117">
        <f t="shared" si="61"/>
        <v>5.0955414012738849E-2</v>
      </c>
      <c r="G469" s="130">
        <v>0.21248407643312101</v>
      </c>
      <c r="H469" s="75">
        <f t="shared" si="60"/>
        <v>2.1248407643312101E-3</v>
      </c>
      <c r="K469" s="231"/>
      <c r="L469" s="225"/>
      <c r="M469" s="239">
        <v>7.6433121019108277E-2</v>
      </c>
    </row>
    <row r="470" spans="1:13" ht="26.25" customHeight="1" outlineLevel="1" x14ac:dyDescent="0.4">
      <c r="A470" s="90">
        <v>2.15</v>
      </c>
      <c r="B470" s="91" t="s">
        <v>595</v>
      </c>
      <c r="C470" s="92">
        <v>1.56</v>
      </c>
      <c r="D470" s="101">
        <v>1</v>
      </c>
      <c r="E470" s="100"/>
      <c r="F470" s="98">
        <f>C470/$C$183</f>
        <v>0.02</v>
      </c>
      <c r="G470" s="130">
        <v>1.97</v>
      </c>
      <c r="H470" s="75">
        <f t="shared" si="60"/>
        <v>1.9699999999999999E-2</v>
      </c>
      <c r="I470" s="215"/>
      <c r="K470" s="231">
        <f>D470/$D$183</f>
        <v>1.2048192771084338E-2</v>
      </c>
      <c r="L470" s="225">
        <v>1.9699999999999999E-2</v>
      </c>
      <c r="M470" s="239">
        <v>1.7335999999999998</v>
      </c>
    </row>
    <row r="471" spans="1:13" ht="26.25" customHeight="1" outlineLevel="2" x14ac:dyDescent="0.4">
      <c r="A471" s="95" t="s">
        <v>596</v>
      </c>
      <c r="B471" s="96" t="s">
        <v>886</v>
      </c>
      <c r="C471" s="97">
        <v>1.01</v>
      </c>
      <c r="D471" s="216">
        <f>F471*D470</f>
        <v>0.64743589743589747</v>
      </c>
      <c r="E471" s="114"/>
      <c r="F471" s="114">
        <f>C471/C470</f>
        <v>0.64743589743589747</v>
      </c>
      <c r="G471" s="130">
        <v>1.268974358974359</v>
      </c>
      <c r="H471" s="75">
        <f t="shared" si="60"/>
        <v>1.2689743589743589E-2</v>
      </c>
      <c r="I471" s="154"/>
      <c r="K471" s="231"/>
      <c r="L471" s="225"/>
      <c r="M471" s="239">
        <v>1.1223948717948717</v>
      </c>
    </row>
    <row r="472" spans="1:13" ht="26.25" customHeight="1" outlineLevel="2" x14ac:dyDescent="0.4">
      <c r="A472" s="95" t="s">
        <v>597</v>
      </c>
      <c r="B472" s="96" t="s">
        <v>887</v>
      </c>
      <c r="C472" s="97">
        <v>0.55000000000000004</v>
      </c>
      <c r="D472" s="216">
        <f>F472*D470</f>
        <v>0.35256410256410259</v>
      </c>
      <c r="E472" s="114"/>
      <c r="F472" s="114">
        <f>C472/C470</f>
        <v>0.35256410256410259</v>
      </c>
      <c r="G472" s="130">
        <v>0.69102564102564101</v>
      </c>
      <c r="H472" s="75">
        <f t="shared" si="60"/>
        <v>6.9102564102564105E-3</v>
      </c>
      <c r="I472" s="154"/>
      <c r="K472" s="231"/>
      <c r="L472" s="225"/>
      <c r="M472" s="239">
        <v>0.61120512820512818</v>
      </c>
    </row>
    <row r="473" spans="1:13" ht="26.25" customHeight="1" outlineLevel="1" x14ac:dyDescent="0.4">
      <c r="A473" s="90">
        <v>2.16</v>
      </c>
      <c r="B473" s="91" t="s">
        <v>599</v>
      </c>
      <c r="C473" s="92">
        <v>0.78</v>
      </c>
      <c r="D473" s="101">
        <f>L473*$D$183</f>
        <v>0.75530000000000008</v>
      </c>
      <c r="E473" s="100"/>
      <c r="F473" s="98">
        <f>C473/$C$183</f>
        <v>0.01</v>
      </c>
      <c r="G473" s="130">
        <v>0.91</v>
      </c>
      <c r="H473" s="75">
        <f t="shared" si="60"/>
        <v>9.1000000000000004E-3</v>
      </c>
      <c r="I473" s="215"/>
      <c r="K473" s="231">
        <f>D473/$D$183</f>
        <v>9.1000000000000004E-3</v>
      </c>
      <c r="L473" s="225">
        <v>9.1000000000000004E-3</v>
      </c>
      <c r="M473" s="239">
        <v>0.80080000000000007</v>
      </c>
    </row>
    <row r="474" spans="1:13" ht="26.25" customHeight="1" outlineLevel="2" x14ac:dyDescent="0.4">
      <c r="A474" s="95" t="s">
        <v>600</v>
      </c>
      <c r="B474" s="96" t="s">
        <v>888</v>
      </c>
      <c r="C474" s="97">
        <v>0.39</v>
      </c>
      <c r="D474" s="216">
        <f>F474*D473</f>
        <v>0.37765000000000004</v>
      </c>
      <c r="E474" s="114"/>
      <c r="F474" s="117">
        <f>C474/C473</f>
        <v>0.5</v>
      </c>
      <c r="G474" s="130">
        <v>0.49</v>
      </c>
      <c r="H474" s="75">
        <f t="shared" si="60"/>
        <v>4.8999999999999998E-3</v>
      </c>
      <c r="I474" s="154"/>
      <c r="K474" s="231"/>
      <c r="L474" s="225"/>
      <c r="M474" s="239">
        <v>0.40040000000000003</v>
      </c>
    </row>
    <row r="475" spans="1:13" ht="26.25" customHeight="1" outlineLevel="2" x14ac:dyDescent="0.4">
      <c r="A475" s="95" t="s">
        <v>601</v>
      </c>
      <c r="B475" s="96" t="s">
        <v>889</v>
      </c>
      <c r="C475" s="97">
        <v>0.39</v>
      </c>
      <c r="D475" s="216">
        <v>0.49</v>
      </c>
      <c r="E475" s="114"/>
      <c r="F475" s="114"/>
      <c r="G475" s="130">
        <v>0.49</v>
      </c>
      <c r="H475" s="75">
        <f t="shared" si="60"/>
        <v>4.8999999999999998E-3</v>
      </c>
      <c r="I475" s="154"/>
      <c r="K475" s="231"/>
      <c r="L475" s="225"/>
      <c r="M475" s="239">
        <v>0.49</v>
      </c>
    </row>
    <row r="476" spans="1:13" ht="26.25" customHeight="1" outlineLevel="1" x14ac:dyDescent="0.4">
      <c r="A476" s="90">
        <v>2.17</v>
      </c>
      <c r="B476" s="91" t="s">
        <v>603</v>
      </c>
      <c r="C476" s="92">
        <v>0.78</v>
      </c>
      <c r="D476" s="101">
        <f>L476*$D$183</f>
        <v>0.79679999999999995</v>
      </c>
      <c r="E476" s="100"/>
      <c r="F476" s="98">
        <f>C476/$C$183</f>
        <v>0.01</v>
      </c>
      <c r="G476" s="130">
        <v>0.96</v>
      </c>
      <c r="H476" s="75">
        <f t="shared" si="60"/>
        <v>9.5999999999999992E-3</v>
      </c>
      <c r="I476" s="215"/>
      <c r="K476" s="231">
        <f>D476/$D$183</f>
        <v>9.5999999999999992E-3</v>
      </c>
      <c r="L476" s="225">
        <v>9.5999999999999992E-3</v>
      </c>
      <c r="M476" s="239">
        <v>0.84479999999999988</v>
      </c>
    </row>
    <row r="477" spans="1:13" ht="26.25" customHeight="1" outlineLevel="2" x14ac:dyDescent="0.4">
      <c r="A477" s="95" t="s">
        <v>604</v>
      </c>
      <c r="B477" s="96" t="s">
        <v>890</v>
      </c>
      <c r="C477" s="97">
        <v>0.78</v>
      </c>
      <c r="D477" s="216">
        <v>0.98</v>
      </c>
      <c r="E477" s="114"/>
      <c r="F477" s="119"/>
      <c r="G477" s="130">
        <v>0.98</v>
      </c>
      <c r="H477" s="75">
        <f t="shared" si="60"/>
        <v>9.7999999999999997E-3</v>
      </c>
      <c r="K477" s="231"/>
      <c r="M477" s="239">
        <v>0.98</v>
      </c>
    </row>
    <row r="478" spans="1:13" ht="26.25" customHeight="1" outlineLevel="1" x14ac:dyDescent="0.4">
      <c r="A478" s="90">
        <v>2.1800000000000002</v>
      </c>
      <c r="B478" s="91" t="s">
        <v>606</v>
      </c>
      <c r="C478" s="92">
        <v>0.78</v>
      </c>
      <c r="D478" s="116">
        <v>0</v>
      </c>
      <c r="E478" s="101"/>
      <c r="F478" s="98">
        <f>C478/$C$183</f>
        <v>0.01</v>
      </c>
      <c r="G478" s="130">
        <v>0</v>
      </c>
      <c r="H478" s="75">
        <f t="shared" si="60"/>
        <v>0</v>
      </c>
      <c r="K478" s="231"/>
      <c r="M478" s="239">
        <v>0</v>
      </c>
    </row>
    <row r="479" spans="1:13" ht="26.25" customHeight="1" outlineLevel="2" x14ac:dyDescent="0.25">
      <c r="A479" s="95" t="s">
        <v>607</v>
      </c>
      <c r="B479" s="96" t="s">
        <v>891</v>
      </c>
      <c r="C479" s="97">
        <v>0.78</v>
      </c>
      <c r="D479" s="120">
        <v>0</v>
      </c>
      <c r="E479" s="120"/>
    </row>
    <row r="480" spans="1:13" ht="26.25" customHeight="1" x14ac:dyDescent="0.25">
      <c r="A480" s="85">
        <v>3</v>
      </c>
      <c r="B480" s="86" t="s">
        <v>609</v>
      </c>
      <c r="C480" s="87">
        <v>1</v>
      </c>
      <c r="D480" s="88">
        <v>1</v>
      </c>
      <c r="E480" s="88"/>
      <c r="F480" s="121"/>
    </row>
    <row r="481" spans="1:6" ht="26.25" customHeight="1" outlineLevel="1" x14ac:dyDescent="0.25">
      <c r="A481" s="122">
        <v>3.1</v>
      </c>
      <c r="B481" s="123" t="s">
        <v>610</v>
      </c>
      <c r="C481" s="124">
        <v>1</v>
      </c>
      <c r="D481" s="125">
        <v>1</v>
      </c>
      <c r="E481" s="125"/>
      <c r="F481" s="126"/>
    </row>
    <row r="482" spans="1:6" ht="26.25" customHeight="1" x14ac:dyDescent="0.25">
      <c r="A482" s="85">
        <v>4</v>
      </c>
      <c r="B482" s="86" t="s">
        <v>611</v>
      </c>
      <c r="C482" s="87">
        <v>1</v>
      </c>
      <c r="D482" s="88">
        <v>1</v>
      </c>
      <c r="E482" s="88"/>
      <c r="F482" s="121"/>
    </row>
    <row r="483" spans="1:6" ht="26.25" customHeight="1" outlineLevel="1" x14ac:dyDescent="0.25">
      <c r="A483" s="122">
        <v>4.0999999999999996</v>
      </c>
      <c r="B483" s="123" t="s">
        <v>612</v>
      </c>
      <c r="C483" s="124">
        <v>1</v>
      </c>
      <c r="D483" s="125">
        <v>1</v>
      </c>
      <c r="E483" s="125"/>
      <c r="F483" s="126"/>
    </row>
    <row r="484" spans="1:6" ht="26.25" customHeight="1" x14ac:dyDescent="0.25">
      <c r="A484" s="85">
        <v>5</v>
      </c>
      <c r="B484" s="86" t="s">
        <v>613</v>
      </c>
      <c r="C484" s="87">
        <v>3</v>
      </c>
      <c r="D484" s="88">
        <v>3</v>
      </c>
      <c r="E484" s="88"/>
      <c r="F484" s="121"/>
    </row>
    <row r="485" spans="1:6" ht="26.25" customHeight="1" outlineLevel="1" x14ac:dyDescent="0.25">
      <c r="A485" s="122">
        <v>5.0999999999999996</v>
      </c>
      <c r="B485" s="123" t="s">
        <v>614</v>
      </c>
      <c r="C485" s="124">
        <v>3</v>
      </c>
      <c r="D485" s="125">
        <v>1</v>
      </c>
      <c r="E485" s="125"/>
      <c r="F485" s="126"/>
    </row>
    <row r="486" spans="1:6" ht="26.25" customHeight="1" x14ac:dyDescent="0.25">
      <c r="A486" s="85">
        <v>6</v>
      </c>
      <c r="B486" s="86" t="s">
        <v>615</v>
      </c>
      <c r="C486" s="87">
        <v>1</v>
      </c>
      <c r="D486" s="88">
        <v>1</v>
      </c>
      <c r="E486" s="88"/>
      <c r="F486" s="121"/>
    </row>
    <row r="487" spans="1:6" ht="26.25" customHeight="1" outlineLevel="1" x14ac:dyDescent="0.25">
      <c r="A487" s="122">
        <v>6.1</v>
      </c>
      <c r="B487" s="123" t="s">
        <v>616</v>
      </c>
      <c r="C487" s="124">
        <v>1</v>
      </c>
      <c r="D487" s="125">
        <v>1</v>
      </c>
      <c r="E487" s="125"/>
      <c r="F487" s="126"/>
    </row>
    <row r="488" spans="1:6" ht="26.25" customHeight="1" x14ac:dyDescent="0.25">
      <c r="A488" s="85">
        <v>7</v>
      </c>
      <c r="B488" s="86" t="s">
        <v>617</v>
      </c>
      <c r="C488" s="87">
        <v>1</v>
      </c>
      <c r="D488" s="88">
        <v>1</v>
      </c>
      <c r="E488" s="88"/>
      <c r="F488" s="121"/>
    </row>
    <row r="489" spans="1:6" ht="26.25" customHeight="1" outlineLevel="1" x14ac:dyDescent="0.25">
      <c r="A489" s="122">
        <v>7.1</v>
      </c>
      <c r="B489" s="123" t="s">
        <v>618</v>
      </c>
      <c r="C489" s="124">
        <v>1</v>
      </c>
      <c r="D489" s="125">
        <v>1</v>
      </c>
      <c r="E489" s="125"/>
      <c r="F489" s="126"/>
    </row>
    <row r="490" spans="1:6" ht="26.25" customHeight="1" x14ac:dyDescent="0.35">
      <c r="F490" s="112"/>
    </row>
  </sheetData>
  <pageMargins left="0.7" right="0.7" top="0.75" bottom="0.75" header="0.3" footer="0.3"/>
  <pageSetup paperSize="9" scale="28" orientation="portrait" verticalDpi="1200" r:id="rId1"/>
  <rowBreaks count="4" manualBreakCount="4">
    <brk id="90" max="5" man="1"/>
    <brk id="167" max="5" man="1"/>
    <brk id="317" max="5" man="1"/>
    <brk id="4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WBS</vt:lpstr>
      <vt:lpstr>Sheet1!Print_Area</vt:lpstr>
      <vt:lpstr>WBS!Print_Area</vt:lpstr>
      <vt:lpstr>Sheet1!Print_Titles</vt:lpstr>
      <vt:lpstr>WBS!Print_Titles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Abedi</dc:creator>
  <cp:lastModifiedBy>Seyed Mehdi Berenji</cp:lastModifiedBy>
  <cp:lastPrinted>2024-09-29T08:40:02Z</cp:lastPrinted>
  <dcterms:created xsi:type="dcterms:W3CDTF">2024-01-22T06:16:09Z</dcterms:created>
  <dcterms:modified xsi:type="dcterms:W3CDTF">2024-10-12T08:42:20Z</dcterms:modified>
</cp:coreProperties>
</file>